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240" yWindow="75" windowWidth="8595" windowHeight="7740"/>
  </bookViews>
  <sheets>
    <sheet name="START" sheetId="4" r:id="rId1"/>
    <sheet name="Sheet1" sheetId="1" state="veryHidden" r:id="rId2"/>
    <sheet name="Sheet2" sheetId="2" state="veryHidden" r:id="rId3"/>
    <sheet name="Sheet3" sheetId="3" state="veryHidden" r:id="rId4"/>
  </sheets>
  <functionGroups/>
  <definedNames>
    <definedName name="_xlnm.Print_Area" localSheetId="2">Sheet2!$A$1:$K$98</definedName>
  </definedNames>
  <calcPr calcId="125725"/>
</workbook>
</file>

<file path=xl/calcChain.xml><?xml version="1.0" encoding="utf-8"?>
<calcChain xmlns="http://schemas.openxmlformats.org/spreadsheetml/2006/main">
  <c r="A84" i="2"/>
  <c r="I32" i="1" l="1"/>
  <c r="F13" i="2" s="1"/>
  <c r="E25" l="1"/>
  <c r="B37" s="1"/>
  <c r="B41" i="1"/>
  <c r="J18" i="2"/>
  <c r="E91" s="1"/>
  <c r="D3"/>
  <c r="B29"/>
  <c r="J3"/>
  <c r="B38" l="1"/>
  <c r="E87" s="1"/>
  <c r="B42"/>
  <c r="E89" s="1"/>
  <c r="G17" l="1"/>
  <c r="B34" i="1"/>
  <c r="F18" i="2" l="1"/>
  <c r="F19" s="1"/>
  <c r="G28"/>
  <c r="K44" i="1"/>
  <c r="E84" i="2"/>
  <c r="G27" l="1"/>
  <c r="D37" s="1"/>
  <c r="D42"/>
  <c r="D38"/>
</calcChain>
</file>

<file path=xl/sharedStrings.xml><?xml version="1.0" encoding="utf-8"?>
<sst xmlns="http://schemas.openxmlformats.org/spreadsheetml/2006/main" count="130" uniqueCount="129">
  <si>
    <t>Student Forename</t>
  </si>
  <si>
    <t>Student Surname</t>
  </si>
  <si>
    <t>Student Number</t>
  </si>
  <si>
    <t>Student Address</t>
  </si>
  <si>
    <t>Postcode</t>
  </si>
  <si>
    <t>Email Address</t>
  </si>
  <si>
    <t>Telephone Number</t>
  </si>
  <si>
    <t xml:space="preserve">Parent / Guardian Name </t>
  </si>
  <si>
    <t>Personal Details</t>
  </si>
  <si>
    <t>Bus Route Details</t>
  </si>
  <si>
    <t>Payment Preference</t>
  </si>
  <si>
    <t>Cost of Bus Pass</t>
  </si>
  <si>
    <t>Online</t>
  </si>
  <si>
    <t>Instalments</t>
  </si>
  <si>
    <t>Card</t>
  </si>
  <si>
    <t>400 Fleetwood (via Blackpool)</t>
  </si>
  <si>
    <t>853 St Annes</t>
  </si>
  <si>
    <t>433 Preston Railway Station</t>
  </si>
  <si>
    <t>437 Preston Bus Station</t>
  </si>
  <si>
    <t>852 Burnley (Via Blackburn)</t>
  </si>
  <si>
    <t>995 Clitheroe</t>
  </si>
  <si>
    <t>Stagecoach 40/41 - Morecambe and Lancaster</t>
  </si>
  <si>
    <t>Stagecoach South - South of Preston</t>
  </si>
  <si>
    <t>Preferred Method of Payment</t>
  </si>
  <si>
    <t>Please complete this application if you wish to apply and pay for a bus pass.  Students who are applying for financial support towards the cost of travel do not need to complete this form.</t>
  </si>
  <si>
    <t>Myerscough College
Bus Pass Application Form</t>
  </si>
  <si>
    <t>Bus Route you will be travelling on</t>
  </si>
  <si>
    <t>Date of Birth</t>
  </si>
  <si>
    <t xml:space="preserve"> </t>
  </si>
  <si>
    <t>Myerscough College
Bus Pass Declaration</t>
  </si>
  <si>
    <t>After Lytham Square up to Windy Harbour Road End</t>
  </si>
  <si>
    <t>After Moor Park Gates (+ Kings Drive) up to Myerscough College</t>
  </si>
  <si>
    <t xml:space="preserve">After Mellor, Windmill Hotel up to Samlesbury Norman Villas </t>
  </si>
  <si>
    <t xml:space="preserve">After Hurst Green Post Office  up to  Longridge Market Place </t>
  </si>
  <si>
    <t>After Blackpool Talbot Road up to Poulton Teanlow Centre</t>
  </si>
  <si>
    <r>
      <t xml:space="preserve">Pick Up Point </t>
    </r>
    <r>
      <rPr>
        <i/>
        <sz val="10"/>
        <rFont val="Calibri"/>
        <family val="2"/>
        <scheme val="minor"/>
      </rPr>
      <t>not required for Stagecoach Routes</t>
    </r>
  </si>
  <si>
    <t>No items are to be thrown or trailed out of the bus windows or doors.</t>
  </si>
  <si>
    <t>Students are required to take due care and attention when getting on and off the bus and are to have consideration for the safety of others whilst on the bus.</t>
  </si>
  <si>
    <t>I,</t>
  </si>
  <si>
    <t>This declaration is to be read and signed by the Parent / Guardian of the Student if they are under the age of 18</t>
  </si>
  <si>
    <t>confirm that I have read and understood</t>
  </si>
  <si>
    <t>the terms and conditions for use of the bus service.  I have paid / arranged payment for the bus pass and understand that the bus pass can be refused by bus drivers or any College official if payments do not process.</t>
  </si>
  <si>
    <t>From Clitheroe up to Hurst Green Post Office</t>
  </si>
  <si>
    <t>After Longride Market Place up to Myerscough College</t>
  </si>
  <si>
    <t>From Fleetwood up to Blackpool Talbot Road</t>
  </si>
  <si>
    <t>After Poulton Teanlow Centre up to Myerscough College</t>
  </si>
  <si>
    <t>From St Annes Square up to Lytham Square</t>
  </si>
  <si>
    <t>After Windy Harbour Road End up to Myerscough College</t>
  </si>
  <si>
    <t>From Preston Railway Station up to Moor Park Gates (+ Kings Drive)</t>
  </si>
  <si>
    <t>From Preston Bus Station up to Moor Park Ripon Street (+ Kings Drive)</t>
  </si>
  <si>
    <t>From Queensgate up to Mellor, Windmill Hotel</t>
  </si>
  <si>
    <r>
      <t xml:space="preserve">Administration Charge </t>
    </r>
    <r>
      <rPr>
        <i/>
        <sz val="10"/>
        <rFont val="Calibri"/>
        <family val="2"/>
        <scheme val="minor"/>
      </rPr>
      <t>(applicable for instalment payment only)</t>
    </r>
  </si>
  <si>
    <t>Bus Passes must be carried at all times and produced on boarding to the bus driver or other authorised College or bus service official when asked.  Students without a bus pass will be required to pay in order to travel.</t>
  </si>
  <si>
    <t>Damage to seats or fittings will be regarded as damage to  College / bus company property and appropriate action will be taken.</t>
  </si>
  <si>
    <t>Alcohol or other intoxicating substances are not allowed on any College buses.  Students considered to be under the influence of such substances can be refused travel.</t>
  </si>
  <si>
    <t>The College reserves the right to refuse travel to any person that, in the opinion of the driver or other College official, may cause nuisance or offence to students or members of the public when on the bus.</t>
  </si>
  <si>
    <t>Defaced bus passes will not be accepted and will be taken from the Student immediately and not replaced.</t>
  </si>
  <si>
    <t>The bus pass is valid only on the bus service and dates stated on the pass and can only be used for the journey that is stated.  Any changes will have to be authorised by the Finance Office and a new bus pass will have to be issued</t>
  </si>
  <si>
    <t>After Samlesbury Norman Villas up to Myerscough College</t>
  </si>
  <si>
    <t>After Moor Park Ripon Street (+ Kings Drive) up to Myerscough College</t>
  </si>
  <si>
    <r>
      <rPr>
        <b/>
        <sz val="10"/>
        <rFont val="Calibri"/>
        <family val="2"/>
        <scheme val="minor"/>
      </rPr>
      <t xml:space="preserve">Data Protection Act 1998
</t>
    </r>
    <r>
      <rPr>
        <sz val="10"/>
        <rFont val="Calibri"/>
        <family val="2"/>
        <scheme val="minor"/>
      </rPr>
      <t>As "data controller" under the terms of the Data Protection Act 1998 Myerscough College will use the information provided in a Bus Pass Application solely for the purpose of processing an application and will at all times comply with the provisions and obligations imposed by the Act.  Data may be passed to the College's agent in relation to non payment of fees but will not be passed onto any other 3rd party, except where the College is required to do so by law or where records are required to be accessed for financial regulation and / or audit purposes.  Formal enquiries concerning the use of such data should be passed to the Corporate Services Manager.</t>
    </r>
  </si>
  <si>
    <t>Students are expected to behave in a manner that will not cause offence to other students or members of the public.</t>
  </si>
  <si>
    <t>Comments, suggestions or complaints regarding the College bus services should be made directly to the Estates Office at the College (tel: 01995 642267).</t>
  </si>
  <si>
    <t>Lost bus passes will incur an administration charge of £20.00 for the issue of a replacement.  Students who purchase a Stagecoach 40/41 - Morecambe and Lancaster bus pass will only be able to receive one replacement (as per Stagecoach North's guidelines).</t>
  </si>
  <si>
    <t>Any students who fail to comply with any of these terms and conditions will be subject to standard disciplinary procedures.  The College also reserves the right to withdraw the bus pass from any Student who does not comply with these terms and conditions.  NO REFUNDS will be given for any bus pass if withdrawn.</t>
  </si>
  <si>
    <t>All buses are NON-SMOKING at all times.  Passengers are not permitted to smoke, use E-Cig and Vapour cigarettes, carry lighted tobacco, lighted matches or lighted cigarette lighters whilst on board the vehicle.  Smoking on any bus service to College will be taken seriously and standard disciplinary action will be taken.</t>
  </si>
  <si>
    <t>All our direct service bus timetables are available on Bloom or at www.myerscough.ac.uk/?page=student-transport.  If you have any queries regarding travel please contact the Finance Office by emailing transport@myerscough.ac.uk or phoning 01995 642222 ext 2066.
Please note that our bus services will stop at all bus stops on route when flagged down.</t>
  </si>
  <si>
    <t>Payments can be made either in full or by instalments.  Please select your preferred method of payment to find out further details.</t>
  </si>
  <si>
    <r>
      <rPr>
        <b/>
        <sz val="14"/>
        <rFont val="Arial"/>
        <family val="2"/>
      </rPr>
      <t>Myerscough College</t>
    </r>
    <r>
      <rPr>
        <b/>
        <sz val="18"/>
        <rFont val="Arial"/>
        <family val="2"/>
      </rPr>
      <t xml:space="preserve">
Payment by Instalments</t>
    </r>
  </si>
  <si>
    <t>STUDENT NAME:</t>
  </si>
  <si>
    <t>DATE:</t>
  </si>
  <si>
    <t>COURSE:</t>
  </si>
  <si>
    <t>SPONSORS NAME:</t>
  </si>
  <si>
    <t>(For students under 18 at start of course)</t>
  </si>
  <si>
    <t>DETAILS OF DEBT:</t>
  </si>
  <si>
    <t>£</t>
  </si>
  <si>
    <t>ADMIN. FEE</t>
  </si>
  <si>
    <t xml:space="preserve">SI reference:     </t>
  </si>
  <si>
    <t>TOTAL</t>
  </si>
  <si>
    <t xml:space="preserve">TERMS OF PAYMENT: </t>
  </si>
  <si>
    <r>
      <t xml:space="preserve"> Monthly   by   </t>
    </r>
    <r>
      <rPr>
        <b/>
        <u/>
        <sz val="11"/>
        <rFont val="Arial"/>
        <family val="2"/>
      </rPr>
      <t>Standing Order</t>
    </r>
    <r>
      <rPr>
        <sz val="11"/>
        <rFont val="Arial"/>
        <family val="2"/>
      </rPr>
      <t xml:space="preserve"> /  Credit Card / Cash at Counter</t>
    </r>
  </si>
  <si>
    <t xml:space="preserve">PAYMENTS TO COMMENCE : </t>
  </si>
  <si>
    <t>PAYMENT @</t>
  </si>
  <si>
    <t>to be paid by card/cash/cheque</t>
  </si>
  <si>
    <t>FURTHER PAYMENTS @</t>
  </si>
  <si>
    <r>
      <t xml:space="preserve">SIGNATURE OF STUDENT </t>
    </r>
    <r>
      <rPr>
        <sz val="9"/>
        <rFont val="Arial"/>
        <family val="2"/>
      </rPr>
      <t>( If 18 or over )</t>
    </r>
  </si>
  <si>
    <r>
      <t>SIGNATURE OF SPONSOR</t>
    </r>
    <r>
      <rPr>
        <sz val="9"/>
        <rFont val="Arial"/>
        <family val="2"/>
      </rPr>
      <t xml:space="preserve"> ( For students under 18 )</t>
    </r>
  </si>
  <si>
    <t>DATE DUE</t>
  </si>
  <si>
    <t>AMOUNT DUE</t>
  </si>
  <si>
    <t>DATE REC'D</t>
  </si>
  <si>
    <t xml:space="preserve">AMOUNT REC'D </t>
  </si>
  <si>
    <t>MYERSCOUGH COLLEGE</t>
  </si>
  <si>
    <t>STANDING ORDER MANDATE</t>
  </si>
  <si>
    <t xml:space="preserve">To </t>
  </si>
  <si>
    <t>Bank Name</t>
  </si>
  <si>
    <r>
      <t>Branch</t>
    </r>
    <r>
      <rPr>
        <sz val="12"/>
        <rFont val="Arial"/>
        <family val="2"/>
      </rPr>
      <t xml:space="preserve"> </t>
    </r>
  </si>
  <si>
    <t>Address</t>
  </si>
  <si>
    <r>
      <t>Account to be debited</t>
    </r>
    <r>
      <rPr>
        <b/>
        <sz val="12"/>
        <rFont val="Arial"/>
        <family val="2"/>
      </rPr>
      <t xml:space="preserve"> :</t>
    </r>
  </si>
  <si>
    <t>Name</t>
  </si>
  <si>
    <r>
      <t>Account no</t>
    </r>
    <r>
      <rPr>
        <sz val="12"/>
        <rFont val="Arial"/>
        <family val="2"/>
      </rPr>
      <t xml:space="preserve"> </t>
    </r>
  </si>
  <si>
    <t xml:space="preserve">Sort Code </t>
  </si>
  <si>
    <t>Signature(s)</t>
  </si>
  <si>
    <t>Date</t>
  </si>
  <si>
    <t>Please pay</t>
  </si>
  <si>
    <t>Barclays Bank plc</t>
  </si>
  <si>
    <t>Market Street</t>
  </si>
  <si>
    <t>Lancaster</t>
  </si>
  <si>
    <t xml:space="preserve">For the credit of </t>
  </si>
  <si>
    <t>Sort Code :</t>
  </si>
  <si>
    <t>20 47 61</t>
  </si>
  <si>
    <t>Account no :</t>
  </si>
  <si>
    <t>Account name :</t>
  </si>
  <si>
    <t>Myerscough College</t>
  </si>
  <si>
    <t xml:space="preserve">The sum of </t>
  </si>
  <si>
    <t>Monthly payments of</t>
  </si>
  <si>
    <t>First payment date</t>
  </si>
  <si>
    <t>Final payment date</t>
  </si>
  <si>
    <r>
      <t>Quoting reference</t>
    </r>
    <r>
      <rPr>
        <sz val="12"/>
        <rFont val="Arial"/>
        <family val="2"/>
      </rPr>
      <t xml:space="preserve"> </t>
    </r>
  </si>
  <si>
    <t>The completed form must be returned to Myerscough College at :</t>
  </si>
  <si>
    <t>St Michaels Road,</t>
  </si>
  <si>
    <t>Bilsborrow Preston  PR3 0RY</t>
  </si>
  <si>
    <t>It will then be forwarded to your bank</t>
  </si>
  <si>
    <t>BUS PASS</t>
  </si>
  <si>
    <t>For Office Use</t>
  </si>
  <si>
    <t>From Morecambe up to Galgate</t>
  </si>
  <si>
    <t>From Galgate up to Cabus</t>
  </si>
  <si>
    <t>From Cabus up to Bilsborrow</t>
  </si>
  <si>
    <t>EMAIL (For Payee):</t>
  </si>
  <si>
    <t>Please click on the button below to submit your application (please note that a dialogue box will appear asking if you wish to submit your application if this does not appear your application has not been submitted.  We will also reply to all recieved application within 2 working days so please ensure you recieve an acknowledgment).  Alternatively you can save your application and email it to transport@myerscough.ac.uk</t>
  </si>
</sst>
</file>

<file path=xl/styles.xml><?xml version="1.0" encoding="utf-8"?>
<styleSheet xmlns="http://schemas.openxmlformats.org/spreadsheetml/2006/main">
  <numFmts count="4">
    <numFmt numFmtId="164" formatCode="&quot;£&quot;#,##0_);[Red]\(&quot;£&quot;#,##0\)"/>
    <numFmt numFmtId="165" formatCode="&quot;£&quot;#,##0.00_);[Red]\(&quot;£&quot;#,##0.00\)"/>
    <numFmt numFmtId="166" formatCode="_(&quot;£&quot;* #,##0.00_);_(&quot;£&quot;* \(#,##0.00\);_(&quot;£&quot;* &quot;-&quot;??_);_(@_)"/>
    <numFmt numFmtId="167" formatCode="[$-F800]dddd\,\ mmmm\ dd\,\ yyyy"/>
  </numFmts>
  <fonts count="30">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sz val="10"/>
      <name val="Calibri"/>
      <family val="2"/>
      <scheme val="minor"/>
    </font>
    <font>
      <i/>
      <sz val="10"/>
      <name val="Calibri"/>
      <family val="2"/>
      <scheme val="minor"/>
    </font>
    <font>
      <b/>
      <sz val="28"/>
      <name val="Calibri"/>
      <family val="2"/>
      <scheme val="minor"/>
    </font>
    <font>
      <b/>
      <sz val="10"/>
      <name val="Calibri"/>
      <family val="2"/>
      <scheme val="minor"/>
    </font>
    <font>
      <b/>
      <i/>
      <sz val="11"/>
      <name val="Calibri"/>
      <family val="2"/>
      <scheme val="minor"/>
    </font>
    <font>
      <sz val="10"/>
      <color theme="0"/>
      <name val="Calibri"/>
      <family val="2"/>
      <scheme val="minor"/>
    </font>
    <font>
      <i/>
      <sz val="10"/>
      <color rgb="FFFF0000"/>
      <name val="Calibri"/>
      <family val="2"/>
      <scheme val="minor"/>
    </font>
    <font>
      <sz val="10"/>
      <name val="Arial"/>
      <family val="2"/>
    </font>
    <font>
      <b/>
      <sz val="18"/>
      <name val="Arial"/>
      <family val="2"/>
    </font>
    <font>
      <b/>
      <sz val="14"/>
      <name val="Arial"/>
      <family val="2"/>
    </font>
    <font>
      <sz val="11"/>
      <name val="Arial"/>
      <family val="2"/>
    </font>
    <font>
      <u/>
      <sz val="11"/>
      <name val="Arial"/>
      <family val="2"/>
    </font>
    <font>
      <sz val="11"/>
      <color theme="0"/>
      <name val="Arial"/>
      <family val="2"/>
    </font>
    <font>
      <b/>
      <u/>
      <sz val="11"/>
      <name val="Arial"/>
      <family val="2"/>
    </font>
    <font>
      <b/>
      <sz val="11"/>
      <name val="Arial"/>
      <family val="2"/>
    </font>
    <font>
      <sz val="9"/>
      <name val="Arial"/>
      <family val="2"/>
    </font>
    <font>
      <b/>
      <sz val="12"/>
      <name val="Arial"/>
      <family val="2"/>
    </font>
    <font>
      <b/>
      <u/>
      <sz val="12"/>
      <name val="Arial"/>
      <family val="2"/>
    </font>
    <font>
      <sz val="12"/>
      <name val="Arial"/>
      <family val="2"/>
    </font>
    <font>
      <b/>
      <sz val="10"/>
      <name val="Arial"/>
      <family val="2"/>
    </font>
    <font>
      <sz val="11"/>
      <color indexed="9"/>
      <name val="Arial"/>
      <family val="2"/>
    </font>
    <font>
      <sz val="11"/>
      <color rgb="FFFF0000"/>
      <name val="Calibri"/>
      <family val="2"/>
      <scheme val="minor"/>
    </font>
    <font>
      <b/>
      <sz val="28"/>
      <color rgb="FFFF0000"/>
      <name val="Calibri"/>
      <family val="2"/>
      <scheme val="minor"/>
    </font>
    <font>
      <sz val="10"/>
      <color rgb="FFFF0000"/>
      <name val="Calibri"/>
      <family val="2"/>
      <scheme val="minor"/>
    </font>
    <font>
      <sz val="11"/>
      <color rgb="FF000000"/>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gray0625"/>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ck">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6" fontId="1" fillId="0" borderId="0" applyFont="0" applyFill="0" applyBorder="0" applyAlignment="0" applyProtection="0"/>
  </cellStyleXfs>
  <cellXfs count="152">
    <xf numFmtId="0" fontId="0" fillId="0" borderId="0" xfId="0"/>
    <xf numFmtId="0" fontId="2" fillId="0" borderId="0" xfId="0" applyFont="1"/>
    <xf numFmtId="0" fontId="3" fillId="0" borderId="0" xfId="0" applyFont="1"/>
    <xf numFmtId="0" fontId="4" fillId="2" borderId="0" xfId="0" applyFont="1" applyFill="1"/>
    <xf numFmtId="0" fontId="3" fillId="2" borderId="0" xfId="0" applyFont="1" applyFill="1"/>
    <xf numFmtId="0" fontId="4" fillId="0" borderId="0" xfId="0" applyFont="1"/>
    <xf numFmtId="0" fontId="5" fillId="0" borderId="0" xfId="0" applyFont="1" applyAlignment="1">
      <alignment horizontal="center" vertical="center"/>
    </xf>
    <xf numFmtId="166" fontId="3" fillId="0" borderId="0" xfId="1" applyFont="1" applyBorder="1" applyAlignment="1">
      <alignment horizontal="left"/>
    </xf>
    <xf numFmtId="0" fontId="4" fillId="0" borderId="0" xfId="0" applyFont="1" applyAlignment="1">
      <alignment vertical="center"/>
    </xf>
    <xf numFmtId="0" fontId="5" fillId="0" borderId="0" xfId="0" applyFont="1" applyAlignment="1">
      <alignment horizontal="left" vertical="center" wrapText="1"/>
    </xf>
    <xf numFmtId="0" fontId="8" fillId="0" borderId="0" xfId="0" applyFont="1"/>
    <xf numFmtId="0" fontId="5" fillId="0" borderId="0" xfId="0" applyFont="1" applyAlignment="1">
      <alignment vertical="center"/>
    </xf>
    <xf numFmtId="0" fontId="3" fillId="0" borderId="0" xfId="0" applyFont="1" applyBorder="1" applyAlignment="1">
      <alignment horizontal="left"/>
    </xf>
    <xf numFmtId="14" fontId="3" fillId="0" borderId="0" xfId="0" applyNumberFormat="1" applyFont="1" applyBorder="1" applyAlignment="1">
      <alignment horizontal="left"/>
    </xf>
    <xf numFmtId="166" fontId="3" fillId="2" borderId="0" xfId="1" applyFont="1" applyFill="1" applyBorder="1" applyAlignment="1">
      <alignment horizontal="left"/>
    </xf>
    <xf numFmtId="0" fontId="5" fillId="0" borderId="0" xfId="0" applyFont="1" applyAlignment="1">
      <alignment horizontal="center" vertical="center" wrapText="1"/>
    </xf>
    <xf numFmtId="166" fontId="3" fillId="0" borderId="0" xfId="1" applyFont="1" applyBorder="1" applyAlignment="1">
      <alignment horizontal="center"/>
    </xf>
    <xf numFmtId="0" fontId="3" fillId="0" borderId="0" xfId="0" applyFont="1" applyAlignment="1">
      <alignment horizontal="left" wrapText="1"/>
    </xf>
    <xf numFmtId="0" fontId="3" fillId="0" borderId="0" xfId="0" applyFont="1" applyAlignment="1">
      <alignment wrapText="1"/>
    </xf>
    <xf numFmtId="0" fontId="10" fillId="0" borderId="0" xfId="0" applyFont="1" applyAlignment="1">
      <alignment vertical="center"/>
    </xf>
    <xf numFmtId="0" fontId="12" fillId="0" borderId="0" xfId="0" applyFont="1"/>
    <xf numFmtId="0" fontId="15" fillId="0" borderId="2" xfId="0" applyFont="1" applyBorder="1"/>
    <xf numFmtId="0" fontId="15" fillId="0" borderId="4" xfId="0" applyFont="1" applyBorder="1"/>
    <xf numFmtId="0" fontId="15" fillId="0" borderId="0" xfId="0" applyFont="1"/>
    <xf numFmtId="14" fontId="15" fillId="0" borderId="3" xfId="0" applyNumberFormat="1" applyFont="1" applyBorder="1"/>
    <xf numFmtId="0" fontId="15" fillId="0" borderId="4" xfId="0" applyFont="1" applyFill="1" applyBorder="1" applyAlignment="1" applyProtection="1">
      <protection locked="0"/>
    </xf>
    <xf numFmtId="0" fontId="15" fillId="0" borderId="0" xfId="0" applyFont="1" applyAlignment="1">
      <alignment horizontal="center"/>
    </xf>
    <xf numFmtId="0" fontId="16" fillId="3" borderId="6" xfId="0" applyFont="1" applyFill="1" applyBorder="1"/>
    <xf numFmtId="0" fontId="15" fillId="3" borderId="7" xfId="0" applyFont="1" applyFill="1" applyBorder="1"/>
    <xf numFmtId="0" fontId="15" fillId="3" borderId="8" xfId="0" applyFont="1" applyFill="1" applyBorder="1"/>
    <xf numFmtId="0" fontId="15" fillId="3" borderId="0" xfId="0" applyFont="1" applyFill="1" applyBorder="1"/>
    <xf numFmtId="0" fontId="15" fillId="3" borderId="9" xfId="0" applyFont="1" applyFill="1" applyBorder="1"/>
    <xf numFmtId="0" fontId="15" fillId="3" borderId="5" xfId="0" applyFont="1" applyFill="1" applyBorder="1" applyAlignment="1">
      <alignment horizontal="left"/>
    </xf>
    <xf numFmtId="0" fontId="15" fillId="3" borderId="0" xfId="0" applyFont="1" applyFill="1" applyBorder="1" applyAlignment="1"/>
    <xf numFmtId="2" fontId="15" fillId="0" borderId="10" xfId="0" applyNumberFormat="1" applyFont="1" applyBorder="1"/>
    <xf numFmtId="0" fontId="15" fillId="3" borderId="11" xfId="0" applyFont="1" applyFill="1" applyBorder="1"/>
    <xf numFmtId="0" fontId="15" fillId="3" borderId="12" xfId="0" applyFont="1" applyFill="1" applyBorder="1"/>
    <xf numFmtId="0" fontId="15" fillId="3" borderId="13" xfId="0" applyFont="1" applyFill="1" applyBorder="1"/>
    <xf numFmtId="2" fontId="19" fillId="0" borderId="1" xfId="0" applyNumberFormat="1" applyFont="1" applyBorder="1"/>
    <xf numFmtId="0" fontId="15" fillId="0" borderId="0" xfId="0" applyFont="1" applyProtection="1">
      <protection locked="0"/>
    </xf>
    <xf numFmtId="15" fontId="15" fillId="0" borderId="0" xfId="0" applyNumberFormat="1" applyFont="1"/>
    <xf numFmtId="0" fontId="17" fillId="0" borderId="0" xfId="0" applyFont="1"/>
    <xf numFmtId="0" fontId="15" fillId="0" borderId="0" xfId="0" applyFont="1" applyBorder="1"/>
    <xf numFmtId="0" fontId="15" fillId="0" borderId="15" xfId="0" applyFont="1" applyBorder="1"/>
    <xf numFmtId="0" fontId="15" fillId="0" borderId="1" xfId="0" applyFont="1" applyBorder="1"/>
    <xf numFmtId="0" fontId="15" fillId="0" borderId="8" xfId="0" applyFont="1" applyBorder="1"/>
    <xf numFmtId="0" fontId="21" fillId="0" borderId="0" xfId="0" applyFont="1" applyAlignment="1">
      <alignment horizontal="justify"/>
    </xf>
    <xf numFmtId="0" fontId="22" fillId="0" borderId="0" xfId="0" applyFont="1" applyAlignment="1">
      <alignment horizontal="justify"/>
    </xf>
    <xf numFmtId="0" fontId="23" fillId="0" borderId="0" xfId="0" applyFont="1" applyAlignment="1">
      <alignment horizontal="justify"/>
    </xf>
    <xf numFmtId="0" fontId="23" fillId="0" borderId="0" xfId="0" applyFont="1" applyBorder="1" applyAlignment="1"/>
    <xf numFmtId="0" fontId="23" fillId="0" borderId="0" xfId="0" applyFont="1" applyBorder="1" applyAlignment="1">
      <alignment horizontal="justify"/>
    </xf>
    <xf numFmtId="0" fontId="12" fillId="0" borderId="0" xfId="0" applyFont="1" applyBorder="1"/>
    <xf numFmtId="0" fontId="21" fillId="0" borderId="0" xfId="0" applyFont="1" applyBorder="1" applyAlignment="1">
      <alignment horizontal="justify"/>
    </xf>
    <xf numFmtId="0" fontId="21" fillId="0" borderId="0" xfId="0" applyFont="1" applyAlignment="1">
      <alignment horizontal="left"/>
    </xf>
    <xf numFmtId="0" fontId="21" fillId="0" borderId="0" xfId="0" applyFont="1" applyAlignment="1"/>
    <xf numFmtId="167" fontId="12" fillId="0" borderId="0" xfId="0" applyNumberFormat="1" applyFont="1" applyBorder="1"/>
    <xf numFmtId="0" fontId="24" fillId="0" borderId="0" xfId="0" applyFont="1" applyAlignment="1">
      <alignment horizontal="center"/>
    </xf>
    <xf numFmtId="0" fontId="12" fillId="0" borderId="0" xfId="0" applyFont="1" applyAlignment="1">
      <alignment horizontal="center"/>
    </xf>
    <xf numFmtId="0" fontId="19" fillId="0" borderId="1" xfId="0" applyFont="1" applyBorder="1" applyAlignment="1">
      <alignment horizontal="center" vertical="center"/>
    </xf>
    <xf numFmtId="0" fontId="15" fillId="0" borderId="3" xfId="0" applyFont="1" applyBorder="1"/>
    <xf numFmtId="0" fontId="15" fillId="0" borderId="5" xfId="0" applyFont="1" applyBorder="1"/>
    <xf numFmtId="0" fontId="25" fillId="0" borderId="0" xfId="0" applyFont="1"/>
    <xf numFmtId="0" fontId="12" fillId="0" borderId="2" xfId="0" applyFont="1" applyBorder="1"/>
    <xf numFmtId="0" fontId="15" fillId="0" borderId="2" xfId="0" applyFont="1" applyFill="1" applyBorder="1"/>
    <xf numFmtId="2" fontId="17" fillId="0" borderId="16" xfId="0" applyNumberFormat="1" applyFont="1" applyFill="1" applyBorder="1"/>
    <xf numFmtId="2" fontId="15" fillId="0" borderId="1" xfId="0" applyNumberFormat="1" applyFont="1" applyBorder="1" applyAlignment="1">
      <alignment horizontal="right"/>
    </xf>
    <xf numFmtId="14" fontId="15" fillId="0" borderId="15" xfId="0" applyNumberFormat="1" applyFont="1" applyBorder="1"/>
    <xf numFmtId="0" fontId="15" fillId="0" borderId="9" xfId="0" applyFont="1" applyBorder="1"/>
    <xf numFmtId="0" fontId="15" fillId="0" borderId="13" xfId="0" applyFont="1" applyBorder="1"/>
    <xf numFmtId="0" fontId="23" fillId="0" borderId="0" xfId="0" applyFont="1" applyAlignment="1"/>
    <xf numFmtId="0" fontId="12" fillId="0" borderId="0" xfId="0" applyFont="1" applyAlignment="1"/>
    <xf numFmtId="0" fontId="23" fillId="0" borderId="0" xfId="0" applyFont="1" applyAlignment="1">
      <alignment horizontal="left"/>
    </xf>
    <xf numFmtId="0" fontId="15" fillId="0" borderId="1" xfId="0" applyFont="1" applyFill="1" applyBorder="1" applyAlignment="1" applyProtection="1"/>
    <xf numFmtId="2" fontId="15" fillId="0" borderId="1" xfId="0" applyNumberFormat="1" applyFont="1" applyFill="1" applyBorder="1" applyProtection="1"/>
    <xf numFmtId="2" fontId="15" fillId="0" borderId="2" xfId="0" applyNumberFormat="1" applyFont="1" applyFill="1" applyBorder="1" applyProtection="1"/>
    <xf numFmtId="0" fontId="12" fillId="0" borderId="0" xfId="0" applyFont="1" applyProtection="1"/>
    <xf numFmtId="0" fontId="15" fillId="0" borderId="0" xfId="0" applyFont="1" applyProtection="1"/>
    <xf numFmtId="0" fontId="26" fillId="0" borderId="0" xfId="0" applyFont="1"/>
    <xf numFmtId="0" fontId="28" fillId="0" borderId="0" xfId="0" applyFont="1" applyAlignment="1">
      <alignment horizontal="left" vertical="center" wrapText="1"/>
    </xf>
    <xf numFmtId="0" fontId="28" fillId="0" borderId="0" xfId="0" applyFont="1" applyAlignment="1">
      <alignment vertical="center"/>
    </xf>
    <xf numFmtId="0" fontId="26" fillId="0" borderId="0" xfId="0" applyFont="1" applyBorder="1" applyAlignment="1">
      <alignment horizontal="left"/>
    </xf>
    <xf numFmtId="14" fontId="26" fillId="0" borderId="0" xfId="0" applyNumberFormat="1" applyFont="1" applyBorder="1" applyAlignment="1">
      <alignment horizontal="left"/>
    </xf>
    <xf numFmtId="0" fontId="26" fillId="0" borderId="0" xfId="0" applyFont="1" applyFill="1"/>
    <xf numFmtId="166" fontId="26" fillId="0" borderId="0" xfId="1" applyFont="1" applyBorder="1" applyAlignment="1">
      <alignment horizontal="left"/>
    </xf>
    <xf numFmtId="0" fontId="28" fillId="0" borderId="0" xfId="0" applyFont="1" applyAlignment="1">
      <alignment horizontal="center" vertical="center" wrapText="1"/>
    </xf>
    <xf numFmtId="166" fontId="26" fillId="0" borderId="0" xfId="1" applyFont="1" applyBorder="1" applyAlignment="1">
      <alignment horizontal="center"/>
    </xf>
    <xf numFmtId="0" fontId="15" fillId="0" borderId="3" xfId="0" applyFont="1" applyFill="1" applyBorder="1" applyAlignment="1" applyProtection="1">
      <protection locked="0"/>
    </xf>
    <xf numFmtId="0" fontId="3" fillId="0" borderId="0" xfId="0" applyFont="1" applyAlignment="1">
      <alignment horizontal="left" wrapText="1"/>
    </xf>
    <xf numFmtId="0" fontId="3" fillId="0" borderId="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3" xfId="0" applyFont="1" applyBorder="1" applyAlignment="1" applyProtection="1">
      <alignment horizontal="left"/>
      <protection locked="0"/>
    </xf>
    <xf numFmtId="0" fontId="4" fillId="0" borderId="1" xfId="0" applyFont="1" applyBorder="1" applyAlignment="1" applyProtection="1">
      <alignment horizontal="left"/>
      <protection locked="0"/>
    </xf>
    <xf numFmtId="0" fontId="11" fillId="0" borderId="0" xfId="0" applyFont="1" applyAlignment="1">
      <alignment horizontal="left" wrapText="1"/>
    </xf>
    <xf numFmtId="0" fontId="5" fillId="0" borderId="0" xfId="0" applyFont="1" applyAlignment="1">
      <alignment horizontal="left" vertical="center" wrapText="1"/>
    </xf>
    <xf numFmtId="166" fontId="3" fillId="0" borderId="2" xfId="1" applyFont="1" applyBorder="1" applyAlignment="1">
      <alignment horizontal="center"/>
    </xf>
    <xf numFmtId="166" fontId="3" fillId="0" borderId="4" xfId="1" applyFont="1" applyBorder="1" applyAlignment="1">
      <alignment horizontal="center"/>
    </xf>
    <xf numFmtId="166" fontId="3" fillId="0" borderId="3" xfId="1" applyFont="1" applyBorder="1" applyAlignment="1">
      <alignment horizontal="center"/>
    </xf>
    <xf numFmtId="0" fontId="5" fillId="0" borderId="0" xfId="0" applyFont="1" applyAlignment="1">
      <alignment horizontal="left" wrapText="1"/>
    </xf>
    <xf numFmtId="0" fontId="3" fillId="0" borderId="2" xfId="0" applyFont="1" applyBorder="1" applyAlignment="1" applyProtection="1">
      <alignment horizontal="left" wrapText="1"/>
      <protection locked="0"/>
    </xf>
    <xf numFmtId="0" fontId="3" fillId="0" borderId="4" xfId="0" applyFont="1" applyBorder="1" applyAlignment="1" applyProtection="1">
      <alignment horizontal="left" wrapText="1"/>
      <protection locked="0"/>
    </xf>
    <xf numFmtId="0" fontId="3" fillId="0" borderId="3" xfId="0" applyFont="1" applyBorder="1" applyAlignment="1" applyProtection="1">
      <alignment horizontal="left" wrapText="1"/>
      <protection locked="0"/>
    </xf>
    <xf numFmtId="166" fontId="3" fillId="0" borderId="2" xfId="1" applyFont="1" applyBorder="1" applyAlignment="1">
      <alignment horizontal="left"/>
    </xf>
    <xf numFmtId="166" fontId="3" fillId="0" borderId="4" xfId="1" applyFont="1" applyBorder="1" applyAlignment="1">
      <alignment horizontal="left"/>
    </xf>
    <xf numFmtId="166" fontId="3" fillId="0" borderId="3" xfId="1" applyFont="1" applyBorder="1" applyAlignment="1">
      <alignment horizontal="left"/>
    </xf>
    <xf numFmtId="0" fontId="27" fillId="0" borderId="0" xfId="0" applyFont="1" applyAlignment="1">
      <alignment horizontal="right" wrapText="1"/>
    </xf>
    <xf numFmtId="0" fontId="27" fillId="0" borderId="0" xfId="0" applyFont="1" applyAlignment="1">
      <alignment horizontal="right"/>
    </xf>
    <xf numFmtId="0" fontId="7" fillId="0" borderId="0" xfId="0" applyFont="1" applyAlignment="1">
      <alignment horizontal="right" wrapText="1"/>
    </xf>
    <xf numFmtId="0" fontId="7" fillId="0" borderId="0" xfId="0" applyFont="1" applyAlignment="1">
      <alignment horizontal="right"/>
    </xf>
    <xf numFmtId="14" fontId="3" fillId="0" borderId="2" xfId="0" applyNumberFormat="1" applyFont="1" applyBorder="1" applyAlignment="1" applyProtection="1">
      <alignment horizontal="left"/>
      <protection locked="0"/>
    </xf>
    <xf numFmtId="14" fontId="3" fillId="0" borderId="4" xfId="0" applyNumberFormat="1" applyFont="1" applyBorder="1" applyAlignment="1" applyProtection="1">
      <alignment horizontal="left"/>
      <protection locked="0"/>
    </xf>
    <xf numFmtId="14" fontId="3" fillId="0" borderId="3" xfId="0" applyNumberFormat="1" applyFont="1" applyBorder="1" applyAlignment="1" applyProtection="1">
      <alignment horizontal="left"/>
      <protection locked="0"/>
    </xf>
    <xf numFmtId="0" fontId="9" fillId="0" borderId="0" xfId="0" applyFont="1" applyAlignment="1">
      <alignment horizontal="left" wrapText="1"/>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3" fillId="0" borderId="0" xfId="0" applyFont="1" applyAlignment="1">
      <alignment horizontal="center" wrapText="1"/>
    </xf>
    <xf numFmtId="0" fontId="15" fillId="0" borderId="4" xfId="0" applyFont="1" applyFill="1" applyBorder="1" applyAlignment="1" applyProtection="1">
      <alignment horizontal="left"/>
      <protection locked="0"/>
    </xf>
    <xf numFmtId="0" fontId="15" fillId="0" borderId="3" xfId="0" applyFont="1" applyFill="1" applyBorder="1" applyAlignment="1" applyProtection="1">
      <alignment horizontal="left"/>
      <protection locked="0"/>
    </xf>
    <xf numFmtId="0" fontId="15" fillId="0" borderId="0" xfId="0" applyFont="1" applyFill="1" applyAlignment="1" applyProtection="1">
      <alignment horizontal="center"/>
      <protection locked="0"/>
    </xf>
    <xf numFmtId="167" fontId="15" fillId="0" borderId="14" xfId="0" applyNumberFormat="1" applyFont="1" applyFill="1" applyBorder="1" applyAlignment="1" applyProtection="1">
      <alignment horizontal="center"/>
    </xf>
    <xf numFmtId="0" fontId="15" fillId="0" borderId="2" xfId="0" applyFont="1" applyBorder="1" applyAlignment="1">
      <alignment horizontal="left"/>
    </xf>
    <xf numFmtId="0" fontId="15" fillId="0" borderId="4" xfId="0" applyFont="1" applyBorder="1" applyAlignment="1">
      <alignment horizontal="left"/>
    </xf>
    <xf numFmtId="0" fontId="15" fillId="0" borderId="4" xfId="0" applyFont="1" applyBorder="1" applyAlignment="1" applyProtection="1">
      <alignment horizontal="left"/>
      <protection locked="0"/>
    </xf>
    <xf numFmtId="0" fontId="15" fillId="0" borderId="3" xfId="0" applyFont="1" applyBorder="1" applyAlignment="1" applyProtection="1">
      <alignment horizontal="left"/>
      <protection locked="0"/>
    </xf>
    <xf numFmtId="14" fontId="15" fillId="0" borderId="11" xfId="0" applyNumberFormat="1" applyFont="1" applyBorder="1" applyAlignment="1">
      <alignment horizontal="center"/>
    </xf>
    <xf numFmtId="14" fontId="15" fillId="0" borderId="13" xfId="0" applyNumberFormat="1" applyFont="1" applyBorder="1" applyAlignment="1">
      <alignment horizontal="center"/>
    </xf>
    <xf numFmtId="165" fontId="15" fillId="0" borderId="11" xfId="0" applyNumberFormat="1" applyFont="1" applyBorder="1" applyAlignment="1">
      <alignment horizontal="center"/>
    </xf>
    <xf numFmtId="0" fontId="15" fillId="0" borderId="13" xfId="0" applyFont="1" applyBorder="1" applyAlignment="1">
      <alignment horizontal="center"/>
    </xf>
    <xf numFmtId="14" fontId="15" fillId="0" borderId="2" xfId="0" applyNumberFormat="1" applyFont="1" applyBorder="1" applyAlignment="1">
      <alignment horizontal="center"/>
    </xf>
    <xf numFmtId="14" fontId="15" fillId="0" borderId="3" xfId="0" applyNumberFormat="1" applyFont="1" applyBorder="1" applyAlignment="1">
      <alignment horizontal="center"/>
    </xf>
    <xf numFmtId="165" fontId="15" fillId="0" borderId="2" xfId="0" applyNumberFormat="1" applyFont="1" applyBorder="1" applyAlignment="1">
      <alignment horizontal="center"/>
    </xf>
    <xf numFmtId="0" fontId="15" fillId="0" borderId="3" xfId="0" applyFont="1" applyBorder="1" applyAlignment="1">
      <alignment horizontal="center"/>
    </xf>
    <xf numFmtId="0" fontId="15" fillId="0" borderId="2" xfId="0" applyFont="1" applyBorder="1" applyAlignment="1">
      <alignment horizontal="center"/>
    </xf>
    <xf numFmtId="164" fontId="15" fillId="0" borderId="2" xfId="0" applyNumberFormat="1" applyFont="1" applyBorder="1" applyAlignment="1">
      <alignment horizontal="center"/>
    </xf>
    <xf numFmtId="164" fontId="15" fillId="0" borderId="3" xfId="0" applyNumberFormat="1" applyFont="1" applyBorder="1" applyAlignment="1">
      <alignment horizontal="center"/>
    </xf>
    <xf numFmtId="165" fontId="15" fillId="0" borderId="3" xfId="0" applyNumberFormat="1" applyFont="1" applyBorder="1" applyAlignment="1">
      <alignment horizontal="center"/>
    </xf>
    <xf numFmtId="0" fontId="21" fillId="0" borderId="0" xfId="0" applyFont="1" applyBorder="1" applyAlignment="1">
      <alignment horizontal="left"/>
    </xf>
    <xf numFmtId="0" fontId="23" fillId="0" borderId="14" xfId="0" applyFont="1" applyBorder="1" applyAlignment="1">
      <alignment horizontal="center"/>
    </xf>
    <xf numFmtId="0" fontId="14" fillId="0" borderId="0" xfId="0" applyFont="1" applyAlignment="1">
      <alignment horizontal="center"/>
    </xf>
    <xf numFmtId="0" fontId="23" fillId="0" borderId="0" xfId="0" applyFont="1" applyBorder="1" applyAlignment="1">
      <alignment horizontal="center"/>
    </xf>
    <xf numFmtId="0" fontId="22" fillId="0" borderId="0" xfId="0" applyFont="1" applyBorder="1" applyAlignment="1">
      <alignment horizontal="left"/>
    </xf>
    <xf numFmtId="0" fontId="21" fillId="0" borderId="0" xfId="0" applyFont="1" applyAlignment="1">
      <alignment horizontal="left"/>
    </xf>
    <xf numFmtId="0" fontId="12" fillId="0" borderId="0" xfId="0" applyFont="1" applyBorder="1" applyAlignment="1">
      <alignment horizontal="center"/>
    </xf>
    <xf numFmtId="0" fontId="12" fillId="0" borderId="14" xfId="0" applyFont="1" applyBorder="1" applyAlignment="1">
      <alignment horizontal="center"/>
    </xf>
    <xf numFmtId="0" fontId="24" fillId="0" borderId="0" xfId="0" applyFont="1" applyAlignment="1">
      <alignment horizontal="center"/>
    </xf>
    <xf numFmtId="0" fontId="22" fillId="0" borderId="0" xfId="0" applyFont="1" applyAlignment="1">
      <alignment horizontal="left" wrapText="1"/>
    </xf>
    <xf numFmtId="165" fontId="23" fillId="0" borderId="14" xfId="0" applyNumberFormat="1" applyFont="1" applyBorder="1" applyAlignment="1">
      <alignment horizontal="center"/>
    </xf>
    <xf numFmtId="167" fontId="23" fillId="0" borderId="14" xfId="0" applyNumberFormat="1" applyFont="1" applyBorder="1" applyAlignment="1">
      <alignment horizontal="center"/>
    </xf>
    <xf numFmtId="167" fontId="23" fillId="0" borderId="14" xfId="0" applyNumberFormat="1" applyFont="1" applyFill="1" applyBorder="1" applyAlignment="1">
      <alignment horizontal="center"/>
    </xf>
    <xf numFmtId="0" fontId="23" fillId="0" borderId="14" xfId="0" applyNumberFormat="1" applyFont="1" applyBorder="1" applyAlignment="1">
      <alignment horizontal="center"/>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acintosh%20HD:Amanda's%20Work:Myerscough%20College:29617%20Myerscough%20Logos:Myerscough%20NEW%20LOGOS:JPEG%20LOGOS:MC%20Logo%20Land%20colour.jp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180975</xdr:colOff>
      <xdr:row>3</xdr:row>
      <xdr:rowOff>19050</xdr:rowOff>
    </xdr:from>
    <xdr:to>
      <xdr:col>13</xdr:col>
      <xdr:colOff>47625</xdr:colOff>
      <xdr:row>20</xdr:row>
      <xdr:rowOff>9525</xdr:rowOff>
    </xdr:to>
    <xdr:sp macro="" textlink="">
      <xdr:nvSpPr>
        <xdr:cNvPr id="2" name="TextBox 1"/>
        <xdr:cNvSpPr txBox="1"/>
      </xdr:nvSpPr>
      <xdr:spPr>
        <a:xfrm>
          <a:off x="180975" y="590550"/>
          <a:ext cx="7791450" cy="322897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2000" b="1"/>
            <a:t>Please note you will need to enable the</a:t>
          </a:r>
          <a:r>
            <a:rPr lang="en-GB" sz="2000" b="1" baseline="0"/>
            <a:t> worksheet before you are able to complete this application.</a:t>
          </a:r>
        </a:p>
        <a:p>
          <a:endParaRPr lang="en-GB" sz="2000" b="1" baseline="0"/>
        </a:p>
        <a:p>
          <a:r>
            <a:rPr lang="en-GB" sz="2000" b="1" baseline="0"/>
            <a:t>This can be done by selecting "Enable Content" above or clicking on "Options" and selecting "Enable Content".</a:t>
          </a:r>
        </a:p>
        <a:p>
          <a:r>
            <a:rPr lang="en-GB" sz="2000" b="1" baseline="0"/>
            <a:t/>
          </a:r>
          <a:br>
            <a:rPr lang="en-GB" sz="2000" b="1" baseline="0"/>
          </a:br>
          <a:r>
            <a:rPr lang="en-GB" sz="2000" b="1" baseline="0"/>
            <a:t>If you have any problems please contact the Finance Office by emailed transport@myerscough.ac.uk.</a:t>
          </a:r>
        </a:p>
        <a:p>
          <a:r>
            <a:rPr lang="en-GB" sz="2000" b="1" baseline="0"/>
            <a:t/>
          </a:r>
          <a:br>
            <a:rPr lang="en-GB" sz="2000" b="1" baseline="0"/>
          </a:br>
          <a:r>
            <a:rPr lang="en-GB" sz="2000" b="1" baseline="0"/>
            <a:t>Thank you</a:t>
          </a:r>
          <a:endParaRPr lang="en-GB" sz="20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4</xdr:col>
      <xdr:colOff>238125</xdr:colOff>
      <xdr:row>0</xdr:row>
      <xdr:rowOff>714376</xdr:rowOff>
    </xdr:to>
    <xdr:pic>
      <xdr:nvPicPr>
        <xdr:cNvPr id="3" name="Picture 2" descr="Macintosh HD:Amanda's Work:Myerscough College:29617 Myerscough Logos:Myerscough NEW LOGOS:JPEG LOGOS:MC Logo Land colour.jpg"/>
        <xdr:cNvPicPr/>
      </xdr:nvPicPr>
      <xdr:blipFill>
        <a:blip xmlns:r="http://schemas.openxmlformats.org/officeDocument/2006/relationships" r:embed="rId1" r:link="rId2" cstate="print"/>
        <a:srcRect/>
        <a:stretch>
          <a:fillRect/>
        </a:stretch>
      </xdr:blipFill>
      <xdr:spPr bwMode="auto">
        <a:xfrm>
          <a:off x="76200" y="114300"/>
          <a:ext cx="1704975" cy="600076"/>
        </a:xfrm>
        <a:prstGeom prst="rect">
          <a:avLst/>
        </a:prstGeom>
        <a:noFill/>
      </xdr:spPr>
    </xdr:pic>
    <xdr:clientData/>
  </xdr:twoCellAnchor>
  <xdr:twoCellAnchor editAs="oneCell">
    <xdr:from>
      <xdr:col>4</xdr:col>
      <xdr:colOff>400051</xdr:colOff>
      <xdr:row>0</xdr:row>
      <xdr:rowOff>114297</xdr:rowOff>
    </xdr:from>
    <xdr:to>
      <xdr:col>5</xdr:col>
      <xdr:colOff>419102</xdr:colOff>
      <xdr:row>0</xdr:row>
      <xdr:rowOff>752470</xdr:rowOff>
    </xdr:to>
    <xdr:pic>
      <xdr:nvPicPr>
        <xdr:cNvPr id="4" name="Picture 3" descr="C:\Users\jwalls\AppData\Local\Microsoft\Windows\Temporary Internet Files\Content.Outlook\2CWCI5S6\IAG Logo larger.jpg"/>
        <xdr:cNvPicPr/>
      </xdr:nvPicPr>
      <xdr:blipFill>
        <a:blip xmlns:r="http://schemas.openxmlformats.org/officeDocument/2006/relationships" r:embed="rId3" cstate="print"/>
        <a:srcRect/>
        <a:stretch>
          <a:fillRect/>
        </a:stretch>
      </xdr:blipFill>
      <xdr:spPr bwMode="auto">
        <a:xfrm rot="16200000">
          <a:off x="1938340" y="119058"/>
          <a:ext cx="638173" cy="628651"/>
        </a:xfrm>
        <a:prstGeom prst="rect">
          <a:avLst/>
        </a:prstGeom>
        <a:noFill/>
        <a:ln w="9525">
          <a:noFill/>
          <a:miter lim="800000"/>
          <a:headEnd/>
          <a:tailEnd/>
        </a:ln>
      </xdr:spPr>
    </xdr:pic>
    <xdr:clientData/>
  </xdr:twoCellAnchor>
  <xdr:twoCellAnchor editAs="oneCell">
    <xdr:from>
      <xdr:col>0</xdr:col>
      <xdr:colOff>0</xdr:colOff>
      <xdr:row>45</xdr:row>
      <xdr:rowOff>114300</xdr:rowOff>
    </xdr:from>
    <xdr:to>
      <xdr:col>4</xdr:col>
      <xdr:colOff>200025</xdr:colOff>
      <xdr:row>45</xdr:row>
      <xdr:rowOff>809625</xdr:rowOff>
    </xdr:to>
    <xdr:pic>
      <xdr:nvPicPr>
        <xdr:cNvPr id="7" name="Picture 6" descr="Macintosh HD:Amanda's Work:Myerscough College:29617 Myerscough Logos:Myerscough NEW LOGOS:JPEG LOGOS:MC Logo Land colour.jpg"/>
        <xdr:cNvPicPr/>
      </xdr:nvPicPr>
      <xdr:blipFill>
        <a:blip xmlns:r="http://schemas.openxmlformats.org/officeDocument/2006/relationships" r:embed="rId1" r:link="rId2" cstate="print"/>
        <a:srcRect/>
        <a:stretch>
          <a:fillRect/>
        </a:stretch>
      </xdr:blipFill>
      <xdr:spPr bwMode="auto">
        <a:xfrm>
          <a:off x="0" y="9553575"/>
          <a:ext cx="1743075" cy="695325"/>
        </a:xfrm>
        <a:prstGeom prst="rect">
          <a:avLst/>
        </a:prstGeom>
        <a:noFill/>
      </xdr:spPr>
    </xdr:pic>
    <xdr:clientData/>
  </xdr:twoCellAnchor>
  <xdr:twoCellAnchor editAs="oneCell">
    <xdr:from>
      <xdr:col>4</xdr:col>
      <xdr:colOff>342902</xdr:colOff>
      <xdr:row>45</xdr:row>
      <xdr:rowOff>114297</xdr:rowOff>
    </xdr:from>
    <xdr:to>
      <xdr:col>5</xdr:col>
      <xdr:colOff>419100</xdr:colOff>
      <xdr:row>45</xdr:row>
      <xdr:rowOff>809625</xdr:rowOff>
    </xdr:to>
    <xdr:pic>
      <xdr:nvPicPr>
        <xdr:cNvPr id="8" name="Picture 7" descr="C:\Users\jwalls\AppData\Local\Microsoft\Windows\Temporary Internet Files\Content.Outlook\2CWCI5S6\IAG Logo larger.jpg"/>
        <xdr:cNvPicPr/>
      </xdr:nvPicPr>
      <xdr:blipFill>
        <a:blip xmlns:r="http://schemas.openxmlformats.org/officeDocument/2006/relationships" r:embed="rId3" cstate="print"/>
        <a:srcRect/>
        <a:stretch>
          <a:fillRect/>
        </a:stretch>
      </xdr:blipFill>
      <xdr:spPr bwMode="auto">
        <a:xfrm rot="16200000">
          <a:off x="1814512" y="9558337"/>
          <a:ext cx="695328" cy="685798"/>
        </a:xfrm>
        <a:prstGeom prst="rect">
          <a:avLst/>
        </a:prstGeom>
        <a:noFill/>
        <a:ln w="9525">
          <a:noFill/>
          <a:miter lim="800000"/>
          <a:headEnd/>
          <a:tailEnd/>
        </a:ln>
      </xdr:spPr>
    </xdr:pic>
    <xdr:clientData/>
  </xdr:twoCellAnchor>
  <xdr:twoCellAnchor>
    <xdr:from>
      <xdr:col>11</xdr:col>
      <xdr:colOff>133351</xdr:colOff>
      <xdr:row>42</xdr:row>
      <xdr:rowOff>47625</xdr:rowOff>
    </xdr:from>
    <xdr:to>
      <xdr:col>12</xdr:col>
      <xdr:colOff>457201</xdr:colOff>
      <xdr:row>42</xdr:row>
      <xdr:rowOff>238125</xdr:rowOff>
    </xdr:to>
    <xdr:sp macro="[0]!Printsheet2" textlink="">
      <xdr:nvSpPr>
        <xdr:cNvPr id="9" name="Rectangle 8" hidden="1"/>
        <xdr:cNvSpPr/>
      </xdr:nvSpPr>
      <xdr:spPr>
        <a:xfrm>
          <a:off x="5438776" y="9248775"/>
          <a:ext cx="933450" cy="190500"/>
        </a:xfrm>
        <a:prstGeom prst="rect">
          <a:avLst/>
        </a:prstGeom>
        <a:solidFill>
          <a:schemeClr val="bg1">
            <a:lumMod val="85000"/>
          </a:schemeClr>
        </a:solidFill>
        <a:ln>
          <a:solidFill>
            <a:schemeClr val="bg1">
              <a:lumMod val="75000"/>
            </a:schemeClr>
          </a:solidFill>
        </a:ln>
        <a:scene3d>
          <a:camera prst="orthographicFront"/>
          <a:lightRig rig="threePt" dir="t"/>
        </a:scene3d>
        <a:sp3d>
          <a:bevelT w="1905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ysClr val="windowText" lastClr="000000"/>
              </a:solidFill>
            </a:rPr>
            <a:t>Print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561975</xdr:colOff>
      <xdr:row>38</xdr:row>
      <xdr:rowOff>47625</xdr:rowOff>
    </xdr:from>
    <xdr:to>
      <xdr:col>1</xdr:col>
      <xdr:colOff>762000</xdr:colOff>
      <xdr:row>40</xdr:row>
      <xdr:rowOff>161925</xdr:rowOff>
    </xdr:to>
    <xdr:sp macro="" textlink="">
      <xdr:nvSpPr>
        <xdr:cNvPr id="2" name="Down Arrow 1"/>
        <xdr:cNvSpPr/>
      </xdr:nvSpPr>
      <xdr:spPr>
        <a:xfrm>
          <a:off x="752475" y="8086725"/>
          <a:ext cx="200025" cy="495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3</xdr:col>
      <xdr:colOff>609600</xdr:colOff>
      <xdr:row>38</xdr:row>
      <xdr:rowOff>38100</xdr:rowOff>
    </xdr:from>
    <xdr:to>
      <xdr:col>4</xdr:col>
      <xdr:colOff>171450</xdr:colOff>
      <xdr:row>40</xdr:row>
      <xdr:rowOff>152400</xdr:rowOff>
    </xdr:to>
    <xdr:sp macro="" textlink="">
      <xdr:nvSpPr>
        <xdr:cNvPr id="3" name="Down Arrow 2"/>
        <xdr:cNvSpPr/>
      </xdr:nvSpPr>
      <xdr:spPr>
        <a:xfrm>
          <a:off x="2047875" y="8077200"/>
          <a:ext cx="171450" cy="495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4"/>
  <dimension ref="A1"/>
  <sheetViews>
    <sheetView showGridLines="0" tabSelected="1" workbookViewId="0">
      <selection activeCell="H26" sqref="H26"/>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1"/>
  <dimension ref="A1:AC81"/>
  <sheetViews>
    <sheetView showGridLines="0" showWhiteSpace="0" zoomScaleNormal="100" zoomScaleSheetLayoutView="100" workbookViewId="0">
      <selection activeCell="E9" sqref="E9:G9"/>
    </sheetView>
  </sheetViews>
  <sheetFormatPr defaultRowHeight="15"/>
  <cols>
    <col min="1" max="1" width="2.7109375" style="2" customWidth="1"/>
    <col min="2" max="2" width="9.140625" style="2"/>
    <col min="3" max="3" width="2.140625" style="2" customWidth="1"/>
    <col min="4" max="7" width="9.140625" style="2"/>
    <col min="8" max="8" width="1.5703125" style="2" customWidth="1"/>
    <col min="9" max="13" width="9.140625" style="2"/>
    <col min="14" max="14" width="2.7109375" style="77" customWidth="1"/>
    <col min="15" max="21" width="9" style="77" hidden="1" customWidth="1"/>
    <col min="22" max="25" width="9.140625" style="77" hidden="1" customWidth="1"/>
    <col min="26" max="26" width="0" style="77" hidden="1" customWidth="1"/>
    <col min="27" max="29" width="9.140625" style="1"/>
    <col min="30" max="16384" width="9.140625" style="2"/>
  </cols>
  <sheetData>
    <row r="1" spans="1:29" ht="72.75" customHeight="1">
      <c r="B1" s="106" t="s">
        <v>25</v>
      </c>
      <c r="C1" s="106"/>
      <c r="D1" s="107"/>
      <c r="E1" s="107"/>
      <c r="F1" s="107"/>
      <c r="G1" s="107"/>
      <c r="H1" s="107"/>
      <c r="I1" s="107"/>
      <c r="J1" s="107"/>
      <c r="K1" s="107"/>
      <c r="L1" s="107"/>
      <c r="M1" s="107"/>
      <c r="N1" s="77" t="s">
        <v>28</v>
      </c>
      <c r="O1" s="104"/>
      <c r="P1" s="105"/>
      <c r="Q1" s="105"/>
      <c r="R1" s="105"/>
      <c r="S1" s="105"/>
      <c r="T1" s="105"/>
      <c r="U1" s="105"/>
      <c r="V1" s="105"/>
      <c r="W1" s="105"/>
      <c r="X1" s="105"/>
      <c r="Y1" s="105"/>
    </row>
    <row r="2" spans="1:29" ht="5.25" customHeight="1"/>
    <row r="3" spans="1:29" ht="30" customHeight="1">
      <c r="B3" s="87" t="s">
        <v>24</v>
      </c>
      <c r="C3" s="87"/>
      <c r="D3" s="87"/>
      <c r="E3" s="87"/>
      <c r="F3" s="87"/>
      <c r="G3" s="87"/>
      <c r="H3" s="87"/>
      <c r="I3" s="87"/>
      <c r="J3" s="87"/>
      <c r="K3" s="87"/>
      <c r="L3" s="87"/>
      <c r="M3" s="87"/>
    </row>
    <row r="5" spans="1:29">
      <c r="B5" s="3" t="s">
        <v>8</v>
      </c>
      <c r="C5" s="3"/>
      <c r="D5" s="4"/>
      <c r="E5" s="4"/>
      <c r="F5" s="4"/>
      <c r="G5" s="4"/>
      <c r="H5" s="4"/>
      <c r="I5" s="4"/>
      <c r="J5" s="4"/>
      <c r="K5" s="4"/>
      <c r="L5" s="4"/>
      <c r="M5" s="4"/>
    </row>
    <row r="6" spans="1:29" ht="4.5" customHeight="1">
      <c r="B6" s="10"/>
      <c r="C6" s="10"/>
    </row>
    <row r="7" spans="1:29" s="11" customFormat="1" ht="90" customHeight="1">
      <c r="A7" s="9"/>
      <c r="B7" s="93" t="s">
        <v>60</v>
      </c>
      <c r="C7" s="93"/>
      <c r="D7" s="93"/>
      <c r="E7" s="93"/>
      <c r="F7" s="93"/>
      <c r="G7" s="93"/>
      <c r="H7" s="93"/>
      <c r="I7" s="93"/>
      <c r="J7" s="93"/>
      <c r="K7" s="93"/>
      <c r="L7" s="93"/>
      <c r="M7" s="93"/>
      <c r="N7" s="78"/>
      <c r="O7" s="79"/>
      <c r="P7" s="79"/>
      <c r="Q7" s="79"/>
      <c r="R7" s="79"/>
      <c r="S7" s="79"/>
      <c r="T7" s="79"/>
      <c r="U7" s="79"/>
      <c r="V7" s="79"/>
      <c r="W7" s="79"/>
      <c r="X7" s="79"/>
      <c r="Y7" s="79"/>
      <c r="Z7" s="79"/>
      <c r="AA7" s="19"/>
      <c r="AB7" s="19"/>
      <c r="AC7" s="19"/>
    </row>
    <row r="9" spans="1:29">
      <c r="A9" s="12"/>
      <c r="B9" s="5" t="s">
        <v>0</v>
      </c>
      <c r="C9" s="5"/>
      <c r="E9" s="91"/>
      <c r="F9" s="91"/>
      <c r="G9" s="91"/>
      <c r="I9" s="5" t="s">
        <v>1</v>
      </c>
      <c r="K9" s="88"/>
      <c r="L9" s="89"/>
      <c r="M9" s="90"/>
      <c r="N9" s="80"/>
    </row>
    <row r="10" spans="1:29" ht="4.5" customHeight="1"/>
    <row r="11" spans="1:29">
      <c r="A11" s="13"/>
      <c r="B11" s="5" t="s">
        <v>2</v>
      </c>
      <c r="C11" s="5"/>
      <c r="E11" s="88"/>
      <c r="F11" s="89"/>
      <c r="G11" s="90"/>
      <c r="I11" s="5" t="s">
        <v>27</v>
      </c>
      <c r="K11" s="108"/>
      <c r="L11" s="109"/>
      <c r="M11" s="110"/>
      <c r="N11" s="81"/>
    </row>
    <row r="12" spans="1:29" ht="4.5" customHeight="1"/>
    <row r="13" spans="1:29">
      <c r="B13" s="5" t="s">
        <v>3</v>
      </c>
      <c r="C13" s="5"/>
      <c r="E13" s="88"/>
      <c r="F13" s="89"/>
      <c r="G13" s="90"/>
    </row>
    <row r="14" spans="1:29" ht="4.5" customHeight="1"/>
    <row r="15" spans="1:29">
      <c r="E15" s="88"/>
      <c r="F15" s="89"/>
      <c r="G15" s="90"/>
    </row>
    <row r="16" spans="1:29" ht="4.5" customHeight="1"/>
    <row r="17" spans="1:15">
      <c r="A17" s="12"/>
      <c r="E17" s="88"/>
      <c r="F17" s="89"/>
      <c r="G17" s="90"/>
      <c r="I17" s="5" t="s">
        <v>5</v>
      </c>
      <c r="K17" s="88"/>
      <c r="L17" s="89"/>
      <c r="M17" s="90"/>
      <c r="N17" s="80"/>
    </row>
    <row r="18" spans="1:15" ht="4.5" customHeight="1"/>
    <row r="19" spans="1:15">
      <c r="A19" s="12"/>
      <c r="B19" s="5" t="s">
        <v>4</v>
      </c>
      <c r="C19" s="5"/>
      <c r="E19" s="88"/>
      <c r="F19" s="89"/>
      <c r="G19" s="90"/>
      <c r="I19" s="5" t="s">
        <v>6</v>
      </c>
      <c r="K19" s="88"/>
      <c r="L19" s="89"/>
      <c r="M19" s="90"/>
      <c r="N19" s="80"/>
    </row>
    <row r="21" spans="1:15">
      <c r="B21" s="5" t="s">
        <v>7</v>
      </c>
      <c r="C21" s="5"/>
      <c r="F21" s="88"/>
      <c r="G21" s="89"/>
      <c r="H21" s="89"/>
      <c r="I21" s="89"/>
      <c r="J21" s="89"/>
      <c r="K21" s="90"/>
    </row>
    <row r="24" spans="1:15">
      <c r="B24" s="3" t="s">
        <v>9</v>
      </c>
      <c r="C24" s="3"/>
      <c r="D24" s="4"/>
      <c r="E24" s="4"/>
      <c r="F24" s="4"/>
      <c r="G24" s="4"/>
      <c r="H24" s="4"/>
      <c r="I24" s="4"/>
      <c r="J24" s="4"/>
      <c r="K24" s="4"/>
      <c r="L24" s="4"/>
      <c r="M24" s="4"/>
    </row>
    <row r="25" spans="1:15" ht="4.5" customHeight="1">
      <c r="B25" s="5"/>
      <c r="C25" s="5"/>
    </row>
    <row r="26" spans="1:15" ht="53.25" customHeight="1">
      <c r="B26" s="93" t="s">
        <v>66</v>
      </c>
      <c r="C26" s="93"/>
      <c r="D26" s="93"/>
      <c r="E26" s="93"/>
      <c r="F26" s="93"/>
      <c r="G26" s="93"/>
      <c r="H26" s="93"/>
      <c r="I26" s="93"/>
      <c r="J26" s="93"/>
      <c r="K26" s="93"/>
      <c r="L26" s="93"/>
      <c r="M26" s="93"/>
    </row>
    <row r="27" spans="1:15">
      <c r="B27" s="6"/>
      <c r="C27" s="6"/>
      <c r="D27" s="6"/>
      <c r="E27" s="6"/>
      <c r="F27" s="6"/>
      <c r="H27" s="6"/>
      <c r="I27" s="6"/>
      <c r="J27" s="6"/>
      <c r="K27" s="6"/>
      <c r="L27" s="6"/>
      <c r="M27" s="6"/>
      <c r="O27" s="82" t="s">
        <v>20</v>
      </c>
    </row>
    <row r="28" spans="1:15">
      <c r="A28" s="12"/>
      <c r="B28" s="5" t="s">
        <v>26</v>
      </c>
      <c r="C28" s="5"/>
      <c r="I28" s="88"/>
      <c r="J28" s="89"/>
      <c r="K28" s="89"/>
      <c r="L28" s="89"/>
      <c r="M28" s="90"/>
      <c r="N28" s="80"/>
      <c r="O28" s="82" t="s">
        <v>15</v>
      </c>
    </row>
    <row r="29" spans="1:15" ht="4.5" customHeight="1">
      <c r="O29" s="82" t="s">
        <v>16</v>
      </c>
    </row>
    <row r="30" spans="1:15" ht="30" customHeight="1">
      <c r="A30" s="12"/>
      <c r="B30" s="8" t="s">
        <v>35</v>
      </c>
      <c r="C30" s="8"/>
      <c r="I30" s="98"/>
      <c r="J30" s="99"/>
      <c r="K30" s="99"/>
      <c r="L30" s="99"/>
      <c r="M30" s="100"/>
      <c r="N30" s="80"/>
      <c r="O30" s="82" t="s">
        <v>17</v>
      </c>
    </row>
    <row r="31" spans="1:15" ht="4.5" customHeight="1">
      <c r="O31" s="82" t="s">
        <v>18</v>
      </c>
    </row>
    <row r="32" spans="1:15">
      <c r="A32" s="7"/>
      <c r="B32" s="5" t="s">
        <v>11</v>
      </c>
      <c r="C32" s="5"/>
      <c r="I32" s="101" t="str">
        <f>IF(I28="Stagecoach South - South of Preston",510,IF(I30=O45,510,IF(I30=P45,382,IF(I30=Q45,255,IF(I30=O46,510,IF(I30=O47,382,IF(I30=O48,255,IF(I30=Q46,510,IF(I30=Q47,382,IF(I30=Q48,255,IF(I30=R46,510,IF(I30=R47,382,IF(I30=R48,255,IF(I30=S46,382,IF(I30=S47,255,IF(I30=T46,382,IF(I30=T47,255,IF(I30=U46,510,IF(I30=U47,382,IF(I30=U48,255," "))))))))))))))))))))</f>
        <v xml:space="preserve"> </v>
      </c>
      <c r="J32" s="102"/>
      <c r="K32" s="102"/>
      <c r="L32" s="102"/>
      <c r="M32" s="103"/>
      <c r="N32" s="83"/>
      <c r="O32" s="82" t="s">
        <v>19</v>
      </c>
    </row>
    <row r="33" spans="1:21" ht="4.5" customHeight="1">
      <c r="A33" s="7"/>
      <c r="B33" s="5"/>
      <c r="C33" s="5"/>
      <c r="I33" s="7"/>
      <c r="J33" s="7"/>
      <c r="K33" s="7"/>
      <c r="L33" s="7"/>
      <c r="M33" s="7"/>
      <c r="N33" s="83"/>
      <c r="O33" s="82" t="s">
        <v>21</v>
      </c>
    </row>
    <row r="34" spans="1:21" ht="24" customHeight="1">
      <c r="A34" s="7"/>
      <c r="B34" s="92" t="str">
        <f>IF(I28=O33," ",IF(I28=O34," ",IF(I28=O31," ","A passport sized photograph is required for this bus pass.  Please send your photo to the Finance Office, clearly stating the name and student number on the back.")))</f>
        <v>A passport sized photograph is required for this bus pass.  Please send your photo to the Finance Office, clearly stating the name and student number on the back.</v>
      </c>
      <c r="C34" s="92"/>
      <c r="D34" s="92"/>
      <c r="E34" s="92"/>
      <c r="F34" s="92"/>
      <c r="G34" s="92"/>
      <c r="H34" s="92"/>
      <c r="I34" s="92"/>
      <c r="J34" s="92"/>
      <c r="K34" s="92"/>
      <c r="L34" s="92"/>
      <c r="M34" s="92"/>
      <c r="N34" s="83"/>
      <c r="O34" s="82" t="s">
        <v>22</v>
      </c>
    </row>
    <row r="35" spans="1:21">
      <c r="A35" s="7"/>
      <c r="I35" s="7"/>
      <c r="J35" s="7"/>
      <c r="K35" s="7"/>
      <c r="L35" s="7"/>
      <c r="M35" s="7"/>
      <c r="N35" s="83"/>
      <c r="O35" s="77" t="s">
        <v>12</v>
      </c>
    </row>
    <row r="36" spans="1:21">
      <c r="A36" s="7"/>
      <c r="B36" s="3" t="s">
        <v>10</v>
      </c>
      <c r="C36" s="3"/>
      <c r="D36" s="4"/>
      <c r="E36" s="4"/>
      <c r="F36" s="4"/>
      <c r="G36" s="4"/>
      <c r="H36" s="4"/>
      <c r="I36" s="14"/>
      <c r="J36" s="14"/>
      <c r="K36" s="14"/>
      <c r="L36" s="14"/>
      <c r="M36" s="14"/>
      <c r="N36" s="83"/>
      <c r="O36" s="77" t="s">
        <v>14</v>
      </c>
    </row>
    <row r="37" spans="1:21" ht="4.5" customHeight="1">
      <c r="A37" s="7"/>
      <c r="I37" s="7"/>
      <c r="J37" s="7"/>
      <c r="K37" s="7"/>
      <c r="L37" s="7"/>
      <c r="M37" s="7"/>
      <c r="N37" s="83"/>
      <c r="O37" s="82" t="s">
        <v>13</v>
      </c>
    </row>
    <row r="38" spans="1:21" ht="24.75" customHeight="1">
      <c r="B38" s="97" t="s">
        <v>67</v>
      </c>
      <c r="C38" s="97"/>
      <c r="D38" s="97"/>
      <c r="E38" s="97"/>
      <c r="F38" s="97"/>
      <c r="G38" s="97"/>
      <c r="H38" s="97"/>
      <c r="I38" s="97"/>
      <c r="J38" s="97"/>
      <c r="K38" s="97"/>
      <c r="L38" s="97"/>
      <c r="M38" s="97"/>
    </row>
    <row r="40" spans="1:21">
      <c r="A40" s="12"/>
      <c r="B40" s="5" t="s">
        <v>23</v>
      </c>
      <c r="C40" s="5"/>
      <c r="I40" s="88"/>
      <c r="J40" s="89"/>
      <c r="K40" s="89"/>
      <c r="L40" s="89"/>
      <c r="M40" s="90"/>
      <c r="N40" s="80"/>
    </row>
    <row r="41" spans="1:21">
      <c r="A41" s="15"/>
      <c r="B41" s="93" t="str">
        <f>IF(I40="Online","Please visit www.myerscough.ac.uk/?page=online-payment and click on Online Payment - Invoice and use your Student Number as debtor number and Bus Pass as invoice number",IF(I40="Card","Please phone the Finance Office on 01995 642138 to make a payment",IF(I40="Cheque","Please post to: Finance Office, Myerscough College, St Michaels Road, Billsborrow, Preston, PR3 0RY.  Please state the students name, student number and bus service on the reverse of the cheque. ",IF(I40="Instalments","Payment can be made over 6 months by standing order.  Please click the print button to print off your standing order forms to complete.  The first instalment must be made either over the phone, online or by cheque."," "))))</f>
        <v xml:space="preserve"> </v>
      </c>
      <c r="C41" s="93"/>
      <c r="D41" s="93"/>
      <c r="E41" s="93"/>
      <c r="F41" s="93"/>
      <c r="G41" s="93"/>
      <c r="H41" s="93"/>
      <c r="I41" s="93"/>
      <c r="J41" s="93"/>
      <c r="K41" s="93"/>
      <c r="L41" s="93"/>
      <c r="M41" s="93"/>
      <c r="N41" s="84"/>
    </row>
    <row r="42" spans="1:21">
      <c r="A42" s="15"/>
      <c r="B42" s="93"/>
      <c r="C42" s="93"/>
      <c r="D42" s="93"/>
      <c r="E42" s="93"/>
      <c r="F42" s="93"/>
      <c r="G42" s="93"/>
      <c r="H42" s="93"/>
      <c r="I42" s="93"/>
      <c r="J42" s="93"/>
      <c r="K42" s="93"/>
      <c r="L42" s="93"/>
      <c r="M42" s="93"/>
      <c r="N42" s="84"/>
    </row>
    <row r="43" spans="1:21" ht="27.75" customHeight="1">
      <c r="A43" s="15"/>
      <c r="B43" s="93"/>
      <c r="C43" s="93"/>
      <c r="D43" s="93"/>
      <c r="E43" s="93"/>
      <c r="F43" s="93"/>
      <c r="G43" s="93"/>
      <c r="H43" s="93"/>
      <c r="I43" s="93"/>
      <c r="J43" s="93"/>
      <c r="K43" s="93"/>
      <c r="L43" s="93"/>
      <c r="M43" s="93"/>
      <c r="N43" s="84"/>
    </row>
    <row r="44" spans="1:21">
      <c r="A44" s="16"/>
      <c r="B44" s="5" t="s">
        <v>51</v>
      </c>
      <c r="C44" s="5"/>
      <c r="K44" s="94">
        <f>IF(I40="Instalments",IF(I32&lt;=350,0,IF(I32&lt;=700,5,IF(I32&lt;=1000,10,IF(I32&lt;=1400,15,20)))),0)</f>
        <v>0</v>
      </c>
      <c r="L44" s="95"/>
      <c r="M44" s="96"/>
      <c r="N44" s="85"/>
    </row>
    <row r="45" spans="1:21">
      <c r="A45" s="2" t="s">
        <v>28</v>
      </c>
      <c r="O45" s="77" t="s">
        <v>124</v>
      </c>
      <c r="P45" s="77" t="s">
        <v>125</v>
      </c>
      <c r="Q45" s="77" t="s">
        <v>126</v>
      </c>
    </row>
    <row r="46" spans="1:21" ht="69" customHeight="1">
      <c r="A46" s="106" t="s">
        <v>29</v>
      </c>
      <c r="B46" s="107"/>
      <c r="C46" s="107"/>
      <c r="D46" s="107"/>
      <c r="E46" s="107"/>
      <c r="F46" s="107"/>
      <c r="G46" s="107"/>
      <c r="H46" s="107"/>
      <c r="I46" s="107"/>
      <c r="J46" s="107"/>
      <c r="K46" s="107"/>
      <c r="L46" s="107"/>
      <c r="O46" s="77" t="s">
        <v>42</v>
      </c>
      <c r="Q46" s="77" t="s">
        <v>44</v>
      </c>
      <c r="R46" s="77" t="s">
        <v>46</v>
      </c>
      <c r="S46" s="77" t="s">
        <v>48</v>
      </c>
      <c r="T46" s="77" t="s">
        <v>49</v>
      </c>
      <c r="U46" s="77" t="s">
        <v>50</v>
      </c>
    </row>
    <row r="47" spans="1:21">
      <c r="O47" s="77" t="s">
        <v>33</v>
      </c>
      <c r="Q47" s="77" t="s">
        <v>34</v>
      </c>
      <c r="R47" s="77" t="s">
        <v>30</v>
      </c>
      <c r="S47" s="77" t="s">
        <v>31</v>
      </c>
      <c r="T47" s="77" t="s">
        <v>59</v>
      </c>
      <c r="U47" s="77" t="s">
        <v>32</v>
      </c>
    </row>
    <row r="48" spans="1:21">
      <c r="A48" s="2" t="s">
        <v>39</v>
      </c>
      <c r="O48" s="77" t="s">
        <v>43</v>
      </c>
      <c r="Q48" s="77" t="s">
        <v>45</v>
      </c>
      <c r="R48" s="77" t="s">
        <v>47</v>
      </c>
      <c r="U48" s="77" t="s">
        <v>58</v>
      </c>
    </row>
    <row r="49" spans="2:13" ht="8.25" customHeight="1"/>
    <row r="50" spans="2:13" ht="44.25" customHeight="1">
      <c r="B50" s="87" t="s">
        <v>63</v>
      </c>
      <c r="C50" s="87"/>
      <c r="D50" s="87"/>
      <c r="E50" s="87"/>
      <c r="F50" s="87"/>
      <c r="G50" s="87"/>
      <c r="H50" s="87"/>
      <c r="I50" s="87"/>
      <c r="J50" s="87"/>
      <c r="K50" s="87"/>
      <c r="L50" s="87"/>
      <c r="M50" s="87"/>
    </row>
    <row r="51" spans="2:13" ht="4.5" customHeight="1"/>
    <row r="52" spans="2:13" ht="45" customHeight="1">
      <c r="B52" s="87" t="s">
        <v>52</v>
      </c>
      <c r="C52" s="87"/>
      <c r="D52" s="87"/>
      <c r="E52" s="87"/>
      <c r="F52" s="87"/>
      <c r="G52" s="87"/>
      <c r="H52" s="87"/>
      <c r="I52" s="87"/>
      <c r="J52" s="87"/>
      <c r="K52" s="87"/>
      <c r="L52" s="87"/>
      <c r="M52" s="87"/>
    </row>
    <row r="53" spans="2:13" ht="4.5" customHeight="1">
      <c r="B53" s="87"/>
      <c r="C53" s="87"/>
      <c r="D53" s="87"/>
      <c r="E53" s="87"/>
      <c r="F53" s="87"/>
      <c r="G53" s="87"/>
      <c r="H53" s="87"/>
      <c r="I53" s="87"/>
      <c r="J53" s="87"/>
      <c r="K53" s="87"/>
      <c r="L53" s="87"/>
      <c r="M53" s="87"/>
    </row>
    <row r="54" spans="2:13" ht="58.5" customHeight="1">
      <c r="B54" s="87" t="s">
        <v>65</v>
      </c>
      <c r="C54" s="87"/>
      <c r="D54" s="87"/>
      <c r="E54" s="87"/>
      <c r="F54" s="87"/>
      <c r="G54" s="87"/>
      <c r="H54" s="87"/>
      <c r="I54" s="87"/>
      <c r="J54" s="87"/>
      <c r="K54" s="87"/>
      <c r="L54" s="87"/>
      <c r="M54" s="87"/>
    </row>
    <row r="55" spans="2:13" ht="4.5" customHeight="1">
      <c r="B55" s="87"/>
      <c r="C55" s="87"/>
      <c r="D55" s="87"/>
      <c r="E55" s="87"/>
      <c r="F55" s="87"/>
      <c r="G55" s="87"/>
      <c r="H55" s="87"/>
      <c r="I55" s="87"/>
      <c r="J55" s="87"/>
      <c r="K55" s="87"/>
      <c r="L55" s="87"/>
      <c r="M55" s="87"/>
    </row>
    <row r="56" spans="2:13" ht="30.75" customHeight="1">
      <c r="B56" s="87" t="s">
        <v>53</v>
      </c>
      <c r="C56" s="87"/>
      <c r="D56" s="87"/>
      <c r="E56" s="87"/>
      <c r="F56" s="87"/>
      <c r="G56" s="87"/>
      <c r="H56" s="87"/>
      <c r="I56" s="87"/>
      <c r="J56" s="87"/>
      <c r="K56" s="87"/>
      <c r="L56" s="87"/>
      <c r="M56" s="87"/>
    </row>
    <row r="57" spans="2:13" ht="4.5" customHeight="1">
      <c r="B57" s="87"/>
      <c r="C57" s="87"/>
      <c r="D57" s="87"/>
      <c r="E57" s="87"/>
      <c r="F57" s="87"/>
      <c r="G57" s="87"/>
      <c r="H57" s="87"/>
      <c r="I57" s="87"/>
      <c r="J57" s="87"/>
      <c r="K57" s="87"/>
      <c r="L57" s="87"/>
      <c r="M57" s="87"/>
    </row>
    <row r="58" spans="2:13" ht="30.75" customHeight="1">
      <c r="B58" s="87" t="s">
        <v>54</v>
      </c>
      <c r="C58" s="87"/>
      <c r="D58" s="87"/>
      <c r="E58" s="87"/>
      <c r="F58" s="87"/>
      <c r="G58" s="87"/>
      <c r="H58" s="87"/>
      <c r="I58" s="87"/>
      <c r="J58" s="87"/>
      <c r="K58" s="87"/>
      <c r="L58" s="87"/>
      <c r="M58" s="87"/>
    </row>
    <row r="59" spans="2:13" ht="4.5" customHeight="1">
      <c r="B59" s="87"/>
      <c r="C59" s="87"/>
      <c r="D59" s="87"/>
      <c r="E59" s="87"/>
      <c r="F59" s="87"/>
      <c r="G59" s="87"/>
      <c r="H59" s="87"/>
      <c r="I59" s="87"/>
      <c r="J59" s="87"/>
      <c r="K59" s="87"/>
      <c r="L59" s="87"/>
      <c r="M59" s="87"/>
    </row>
    <row r="60" spans="2:13">
      <c r="B60" s="87" t="s">
        <v>36</v>
      </c>
      <c r="C60" s="87"/>
      <c r="D60" s="87"/>
      <c r="E60" s="87"/>
      <c r="F60" s="87"/>
      <c r="G60" s="87"/>
      <c r="H60" s="87"/>
      <c r="I60" s="87"/>
      <c r="J60" s="87"/>
      <c r="K60" s="87"/>
      <c r="L60" s="87"/>
      <c r="M60" s="87"/>
    </row>
    <row r="61" spans="2:13" ht="4.5" customHeight="1">
      <c r="B61" s="87"/>
      <c r="C61" s="87"/>
      <c r="D61" s="87"/>
      <c r="E61" s="87"/>
      <c r="F61" s="87"/>
      <c r="G61" s="87"/>
      <c r="H61" s="87"/>
      <c r="I61" s="87"/>
      <c r="J61" s="87"/>
      <c r="K61" s="87"/>
      <c r="L61" s="87"/>
      <c r="M61" s="87"/>
    </row>
    <row r="62" spans="2:13" ht="30.75" customHeight="1">
      <c r="B62" s="87" t="s">
        <v>37</v>
      </c>
      <c r="C62" s="87"/>
      <c r="D62" s="87"/>
      <c r="E62" s="87"/>
      <c r="F62" s="87"/>
      <c r="G62" s="87"/>
      <c r="H62" s="87"/>
      <c r="I62" s="87"/>
      <c r="J62" s="87"/>
      <c r="K62" s="87"/>
      <c r="L62" s="87"/>
      <c r="M62" s="87"/>
    </row>
    <row r="63" spans="2:13" ht="4.5" customHeight="1">
      <c r="B63" s="87"/>
      <c r="C63" s="87"/>
      <c r="D63" s="87"/>
      <c r="E63" s="87"/>
      <c r="F63" s="87"/>
      <c r="G63" s="87"/>
      <c r="H63" s="87"/>
      <c r="I63" s="87"/>
      <c r="J63" s="87"/>
      <c r="K63" s="87"/>
      <c r="L63" s="87"/>
      <c r="M63" s="87"/>
    </row>
    <row r="64" spans="2:13" ht="30" customHeight="1">
      <c r="B64" s="87" t="s">
        <v>61</v>
      </c>
      <c r="C64" s="87"/>
      <c r="D64" s="87"/>
      <c r="E64" s="87"/>
      <c r="F64" s="87"/>
      <c r="G64" s="87"/>
      <c r="H64" s="87"/>
      <c r="I64" s="87"/>
      <c r="J64" s="87"/>
      <c r="K64" s="87"/>
      <c r="L64" s="87"/>
      <c r="M64" s="87"/>
    </row>
    <row r="65" spans="2:13" ht="5.25" customHeight="1">
      <c r="B65" s="17"/>
      <c r="C65" s="17"/>
      <c r="D65" s="17"/>
      <c r="E65" s="17"/>
      <c r="F65" s="17"/>
      <c r="G65" s="17"/>
      <c r="H65" s="17"/>
      <c r="I65" s="17"/>
      <c r="J65" s="17"/>
      <c r="K65" s="17"/>
      <c r="L65" s="17"/>
      <c r="M65" s="17"/>
    </row>
    <row r="66" spans="2:13" ht="30.75" customHeight="1">
      <c r="B66" s="87" t="s">
        <v>55</v>
      </c>
      <c r="C66" s="87"/>
      <c r="D66" s="87"/>
      <c r="E66" s="87"/>
      <c r="F66" s="87"/>
      <c r="G66" s="87"/>
      <c r="H66" s="87"/>
      <c r="I66" s="87"/>
      <c r="J66" s="87"/>
      <c r="K66" s="87"/>
      <c r="L66" s="87"/>
      <c r="M66" s="87"/>
    </row>
    <row r="67" spans="2:13" ht="4.5" customHeight="1">
      <c r="B67" s="87"/>
      <c r="C67" s="87"/>
      <c r="D67" s="87"/>
      <c r="E67" s="87"/>
      <c r="F67" s="87"/>
      <c r="G67" s="87"/>
      <c r="H67" s="87"/>
      <c r="I67" s="87"/>
      <c r="J67" s="87"/>
      <c r="K67" s="87"/>
      <c r="L67" s="87"/>
      <c r="M67" s="87"/>
    </row>
    <row r="68" spans="2:13" ht="44.25" customHeight="1">
      <c r="B68" s="87" t="s">
        <v>57</v>
      </c>
      <c r="C68" s="87"/>
      <c r="D68" s="87"/>
      <c r="E68" s="87"/>
      <c r="F68" s="87"/>
      <c r="G68" s="87"/>
      <c r="H68" s="87"/>
      <c r="I68" s="87"/>
      <c r="J68" s="87"/>
      <c r="K68" s="87"/>
      <c r="L68" s="87"/>
      <c r="M68" s="87"/>
    </row>
    <row r="69" spans="2:13" ht="4.5" customHeight="1">
      <c r="B69" s="87"/>
      <c r="C69" s="87"/>
      <c r="D69" s="87"/>
      <c r="E69" s="87"/>
      <c r="F69" s="87"/>
      <c r="G69" s="87"/>
      <c r="H69" s="87"/>
      <c r="I69" s="87"/>
      <c r="J69" s="87"/>
      <c r="K69" s="87"/>
      <c r="L69" s="87"/>
      <c r="M69" s="87"/>
    </row>
    <row r="70" spans="2:13" ht="30" customHeight="1">
      <c r="B70" s="87" t="s">
        <v>62</v>
      </c>
      <c r="C70" s="87"/>
      <c r="D70" s="87"/>
      <c r="E70" s="87"/>
      <c r="F70" s="87"/>
      <c r="G70" s="87"/>
      <c r="H70" s="87"/>
      <c r="I70" s="87"/>
      <c r="J70" s="87"/>
      <c r="K70" s="87"/>
      <c r="L70" s="87"/>
      <c r="M70" s="87"/>
    </row>
    <row r="71" spans="2:13" ht="4.5" customHeight="1">
      <c r="B71" s="87"/>
      <c r="C71" s="87"/>
      <c r="D71" s="87"/>
      <c r="E71" s="87"/>
      <c r="F71" s="87"/>
      <c r="G71" s="87"/>
      <c r="H71" s="87"/>
      <c r="I71" s="87"/>
      <c r="J71" s="87"/>
      <c r="K71" s="87"/>
      <c r="L71" s="87"/>
      <c r="M71" s="87"/>
    </row>
    <row r="72" spans="2:13" ht="17.25" customHeight="1">
      <c r="B72" s="87" t="s">
        <v>56</v>
      </c>
      <c r="C72" s="87"/>
      <c r="D72" s="87"/>
      <c r="E72" s="87"/>
      <c r="F72" s="87"/>
      <c r="G72" s="87"/>
      <c r="H72" s="87"/>
      <c r="I72" s="87"/>
      <c r="J72" s="87"/>
      <c r="K72" s="87"/>
      <c r="L72" s="87"/>
      <c r="M72" s="87"/>
    </row>
    <row r="73" spans="2:13" ht="4.5" customHeight="1">
      <c r="B73" s="87"/>
      <c r="C73" s="87"/>
      <c r="D73" s="87"/>
      <c r="E73" s="87"/>
      <c r="F73" s="87"/>
      <c r="G73" s="87"/>
      <c r="H73" s="87"/>
      <c r="I73" s="87"/>
      <c r="J73" s="87"/>
      <c r="K73" s="87"/>
      <c r="L73" s="87"/>
      <c r="M73" s="87"/>
    </row>
    <row r="74" spans="2:13" ht="59.25" customHeight="1">
      <c r="B74" s="87" t="s">
        <v>64</v>
      </c>
      <c r="C74" s="87"/>
      <c r="D74" s="87"/>
      <c r="E74" s="87"/>
      <c r="F74" s="87"/>
      <c r="G74" s="87"/>
      <c r="H74" s="87"/>
      <c r="I74" s="87"/>
      <c r="J74" s="87"/>
      <c r="K74" s="87"/>
      <c r="L74" s="87"/>
      <c r="M74" s="87"/>
    </row>
    <row r="75" spans="2:13" ht="7.5" customHeight="1">
      <c r="B75" s="87"/>
      <c r="C75" s="87"/>
      <c r="D75" s="87"/>
      <c r="E75" s="87"/>
      <c r="F75" s="87"/>
      <c r="G75" s="87"/>
      <c r="H75" s="87"/>
      <c r="I75" s="87"/>
      <c r="J75" s="87"/>
      <c r="K75" s="87"/>
      <c r="L75" s="87"/>
      <c r="M75" s="87"/>
    </row>
    <row r="76" spans="2:13">
      <c r="B76" s="18"/>
      <c r="C76" s="18" t="s">
        <v>38</v>
      </c>
      <c r="D76" s="112"/>
      <c r="E76" s="113"/>
      <c r="F76" s="113"/>
      <c r="G76" s="113"/>
      <c r="H76" s="113"/>
      <c r="I76" s="114"/>
      <c r="J76" s="87" t="s">
        <v>40</v>
      </c>
      <c r="K76" s="87"/>
      <c r="L76" s="87"/>
      <c r="M76" s="87"/>
    </row>
    <row r="77" spans="2:13" ht="45.75" customHeight="1">
      <c r="B77" s="18"/>
      <c r="C77" s="87" t="s">
        <v>41</v>
      </c>
      <c r="D77" s="87"/>
      <c r="E77" s="87"/>
      <c r="F77" s="87"/>
      <c r="G77" s="87"/>
      <c r="H77" s="87"/>
      <c r="I77" s="87"/>
      <c r="J77" s="87"/>
      <c r="K77" s="87"/>
      <c r="L77" s="87"/>
      <c r="M77" s="87"/>
    </row>
    <row r="78" spans="2:13" ht="9" customHeight="1">
      <c r="B78" s="18"/>
      <c r="C78" s="17"/>
      <c r="D78" s="17"/>
      <c r="E78" s="17"/>
      <c r="F78" s="17"/>
      <c r="G78" s="17"/>
      <c r="H78" s="17"/>
      <c r="I78" s="17"/>
      <c r="J78" s="17"/>
      <c r="K78" s="17"/>
      <c r="L78" s="17"/>
      <c r="M78" s="17"/>
    </row>
    <row r="79" spans="2:13" ht="30" customHeight="1">
      <c r="B79" s="111" t="s">
        <v>128</v>
      </c>
      <c r="C79" s="111"/>
      <c r="D79" s="111"/>
      <c r="E79" s="111"/>
      <c r="F79" s="111"/>
      <c r="G79" s="111"/>
      <c r="H79" s="111"/>
      <c r="I79" s="111"/>
      <c r="J79" s="111"/>
      <c r="K79" s="111"/>
      <c r="L79" s="111"/>
      <c r="M79" s="111"/>
    </row>
    <row r="80" spans="2:13">
      <c r="B80" s="111"/>
      <c r="C80" s="111"/>
      <c r="D80" s="111"/>
      <c r="E80" s="111"/>
      <c r="F80" s="111"/>
      <c r="G80" s="111"/>
      <c r="H80" s="111"/>
      <c r="I80" s="111"/>
      <c r="J80" s="111"/>
      <c r="K80" s="111"/>
      <c r="L80" s="111"/>
      <c r="M80" s="111"/>
    </row>
    <row r="81" spans="2:13">
      <c r="B81" s="111"/>
      <c r="C81" s="111"/>
      <c r="D81" s="111"/>
      <c r="E81" s="111"/>
      <c r="F81" s="111"/>
      <c r="G81" s="111"/>
      <c r="H81" s="111"/>
      <c r="I81" s="111"/>
      <c r="J81" s="111"/>
      <c r="K81" s="111"/>
      <c r="L81" s="111"/>
      <c r="M81" s="111"/>
    </row>
  </sheetData>
  <sheetProtection password="E0E4" sheet="1" objects="1" scenarios="1" selectLockedCells="1"/>
  <mergeCells count="53">
    <mergeCell ref="B68:M68"/>
    <mergeCell ref="B69:M69"/>
    <mergeCell ref="B70:M70"/>
    <mergeCell ref="B71:M71"/>
    <mergeCell ref="B72:M72"/>
    <mergeCell ref="B73:M73"/>
    <mergeCell ref="J76:M76"/>
    <mergeCell ref="D76:I76"/>
    <mergeCell ref="C77:M77"/>
    <mergeCell ref="B74:M74"/>
    <mergeCell ref="B75:M75"/>
    <mergeCell ref="B79:M81"/>
    <mergeCell ref="O1:Y1"/>
    <mergeCell ref="A46:L46"/>
    <mergeCell ref="B50:M50"/>
    <mergeCell ref="B52:M52"/>
    <mergeCell ref="B53:M53"/>
    <mergeCell ref="B1:M1"/>
    <mergeCell ref="B3:M3"/>
    <mergeCell ref="F21:K21"/>
    <mergeCell ref="B7:M7"/>
    <mergeCell ref="E13:G13"/>
    <mergeCell ref="E15:G15"/>
    <mergeCell ref="E17:G17"/>
    <mergeCell ref="E19:G19"/>
    <mergeCell ref="K9:M9"/>
    <mergeCell ref="K11:M11"/>
    <mergeCell ref="K17:M17"/>
    <mergeCell ref="K19:M19"/>
    <mergeCell ref="E9:G9"/>
    <mergeCell ref="E11:G11"/>
    <mergeCell ref="B54:M54"/>
    <mergeCell ref="B34:M34"/>
    <mergeCell ref="B41:M43"/>
    <mergeCell ref="K44:M44"/>
    <mergeCell ref="B26:M26"/>
    <mergeCell ref="B38:M38"/>
    <mergeCell ref="I28:M28"/>
    <mergeCell ref="I30:M30"/>
    <mergeCell ref="I32:M32"/>
    <mergeCell ref="I40:M40"/>
    <mergeCell ref="B67:M67"/>
    <mergeCell ref="B55:M55"/>
    <mergeCell ref="B56:M56"/>
    <mergeCell ref="B57:M57"/>
    <mergeCell ref="B58:M58"/>
    <mergeCell ref="B59:M59"/>
    <mergeCell ref="B60:M60"/>
    <mergeCell ref="B61:M61"/>
    <mergeCell ref="B62:M62"/>
    <mergeCell ref="B63:M63"/>
    <mergeCell ref="B64:M64"/>
    <mergeCell ref="B66:M66"/>
  </mergeCells>
  <dataValidations count="5">
    <dataValidation type="list" allowBlank="1" showInputMessage="1" showErrorMessage="1" sqref="A40 N40">
      <formula1>$E$30:$E$38</formula1>
    </dataValidation>
    <dataValidation type="list" allowBlank="1" showInputMessage="1" showErrorMessage="1" sqref="A28">
      <formula1>$G$23:$G$36</formula1>
    </dataValidation>
    <dataValidation type="list" showInputMessage="1" showErrorMessage="1" sqref="I28:M28">
      <formula1>$O$26:$O$34</formula1>
    </dataValidation>
    <dataValidation type="list" allowBlank="1" showInputMessage="1" showErrorMessage="1" sqref="I40:M40">
      <formula1>$O$35:$O$37</formula1>
    </dataValidation>
    <dataValidation type="list" allowBlank="1" showInputMessage="1" showErrorMessage="1" sqref="I30:M30">
      <formula1>IF($I$28=$O$33,$O$45:$Q$45,IF($I$28=$O$27,$O$46:$O$48,IF($I$28=$O$28,$Q$46:$Q$48,IF($I$28=$O$29,$R$46:$R$48,IF($I$28=$O$30,$S$46:$S$47,IF($I$28=$O$31,$T$46:$T$47,IF($I$28=$O$32,$U$46:$U$48,$O$44:$R$44)))))))</formula1>
    </dataValidation>
  </dataValidations>
  <pageMargins left="0" right="0" top="0.82291666666666663" bottom="0.74803149606299213" header="0.31496062992125984" footer="0.31496062992125984"/>
  <pageSetup paperSize="9" scale="97" orientation="portrait" r:id="rId1"/>
  <rowBreaks count="1" manualBreakCount="1">
    <brk id="44" max="16383" man="1"/>
  </rowBreaks>
  <drawing r:id="rId2"/>
  <legacyDrawing r:id="rId3"/>
</worksheet>
</file>

<file path=xl/worksheets/sheet3.xml><?xml version="1.0" encoding="utf-8"?>
<worksheet xmlns="http://schemas.openxmlformats.org/spreadsheetml/2006/main" xmlns:r="http://schemas.openxmlformats.org/officeDocument/2006/relationships">
  <sheetPr codeName="Sheet2"/>
  <dimension ref="A1:K98"/>
  <sheetViews>
    <sheetView showGridLines="0" zoomScaleNormal="100" workbookViewId="0">
      <selection activeCell="B23" sqref="B23:J23"/>
    </sheetView>
  </sheetViews>
  <sheetFormatPr defaultRowHeight="12.75"/>
  <cols>
    <col min="1" max="1" width="2.85546875" style="20" customWidth="1"/>
    <col min="2" max="2" width="13" style="20" customWidth="1"/>
    <col min="3" max="3" width="5.7109375" style="20" customWidth="1"/>
    <col min="4" max="4" width="9.140625" style="20"/>
    <col min="5" max="5" width="11.140625" style="20" customWidth="1"/>
    <col min="6" max="6" width="10.140625" style="20" bestFit="1" customWidth="1"/>
    <col min="7" max="7" width="9.140625" style="20"/>
    <col min="8" max="8" width="12.140625" style="20" customWidth="1"/>
    <col min="9" max="9" width="9.140625" style="20"/>
    <col min="10" max="10" width="12.28515625" style="20" customWidth="1"/>
    <col min="11" max="11" width="2.7109375" style="20" customWidth="1"/>
    <col min="12" max="16384" width="9.140625" style="20"/>
  </cols>
  <sheetData>
    <row r="1" spans="2:10" ht="51" customHeight="1">
      <c r="B1" s="117" t="s">
        <v>68</v>
      </c>
      <c r="C1" s="117"/>
      <c r="D1" s="117"/>
      <c r="E1" s="117"/>
      <c r="F1" s="117"/>
      <c r="G1" s="117"/>
      <c r="H1" s="117"/>
      <c r="I1" s="117"/>
      <c r="J1" s="117"/>
    </row>
    <row r="3" spans="2:10" ht="14.25">
      <c r="B3" s="21" t="s">
        <v>69</v>
      </c>
      <c r="C3" s="22"/>
      <c r="D3" s="118" t="str">
        <f>Sheet1!E9&amp;" "&amp;Sheet1!K9</f>
        <v xml:space="preserve"> </v>
      </c>
      <c r="E3" s="118"/>
      <c r="F3" s="118"/>
      <c r="G3" s="119"/>
      <c r="H3" s="23"/>
      <c r="I3" s="21" t="s">
        <v>70</v>
      </c>
      <c r="J3" s="24">
        <f ca="1">TODAY()</f>
        <v>42639</v>
      </c>
    </row>
    <row r="4" spans="2:10" ht="14.25">
      <c r="B4" s="23"/>
      <c r="C4" s="23"/>
      <c r="D4" s="23"/>
      <c r="E4" s="23"/>
      <c r="F4" s="23"/>
      <c r="G4" s="23"/>
      <c r="H4" s="23"/>
      <c r="I4" s="23"/>
      <c r="J4" s="23"/>
    </row>
    <row r="5" spans="2:10" ht="14.25">
      <c r="B5" s="21" t="s">
        <v>71</v>
      </c>
      <c r="C5" s="25"/>
      <c r="D5" s="25"/>
      <c r="E5" s="25"/>
      <c r="F5" s="25"/>
      <c r="G5" s="25"/>
      <c r="H5" s="25"/>
      <c r="I5" s="25"/>
      <c r="J5" s="86"/>
    </row>
    <row r="6" spans="2:10" ht="14.25">
      <c r="B6" s="23"/>
      <c r="C6" s="23"/>
      <c r="D6" s="23"/>
      <c r="E6" s="23"/>
      <c r="F6" s="23"/>
      <c r="G6" s="23"/>
      <c r="H6" s="23"/>
      <c r="I6" s="23"/>
      <c r="J6" s="23"/>
    </row>
    <row r="7" spans="2:10" ht="14.25">
      <c r="B7" s="21" t="s">
        <v>72</v>
      </c>
      <c r="C7" s="22"/>
      <c r="D7" s="118"/>
      <c r="E7" s="118"/>
      <c r="F7" s="118"/>
      <c r="G7" s="118"/>
      <c r="H7" s="118"/>
      <c r="I7" s="118"/>
      <c r="J7" s="119"/>
    </row>
    <row r="8" spans="2:10" ht="14.25">
      <c r="B8" s="23" t="s">
        <v>73</v>
      </c>
      <c r="C8" s="23"/>
      <c r="D8" s="23"/>
      <c r="E8" s="23"/>
      <c r="F8" s="23"/>
      <c r="G8" s="23"/>
      <c r="H8" s="23"/>
      <c r="I8" s="23"/>
      <c r="J8" s="23"/>
    </row>
    <row r="9" spans="2:10" ht="14.25">
      <c r="B9" s="23"/>
      <c r="C9" s="23"/>
      <c r="D9" s="23"/>
      <c r="E9" s="23"/>
      <c r="F9" s="23"/>
      <c r="G9" s="23"/>
      <c r="H9" s="23"/>
      <c r="I9" s="23"/>
      <c r="J9" s="23"/>
    </row>
    <row r="10" spans="2:10" ht="14.25">
      <c r="B10" s="122" t="s">
        <v>127</v>
      </c>
      <c r="C10" s="123"/>
      <c r="D10" s="124"/>
      <c r="E10" s="124"/>
      <c r="F10" s="124"/>
      <c r="G10" s="124"/>
      <c r="H10" s="124"/>
      <c r="I10" s="124"/>
      <c r="J10" s="125"/>
    </row>
    <row r="11" spans="2:10" ht="14.25">
      <c r="B11" s="23"/>
      <c r="C11" s="23"/>
      <c r="D11" s="23"/>
      <c r="E11" s="23"/>
      <c r="F11" s="23"/>
      <c r="G11" s="23"/>
      <c r="H11" s="23"/>
      <c r="I11" s="23"/>
      <c r="J11" s="23"/>
    </row>
    <row r="12" spans="2:10" ht="14.25">
      <c r="B12" s="23" t="s">
        <v>74</v>
      </c>
      <c r="C12" s="23"/>
      <c r="D12" s="23"/>
      <c r="E12" s="23"/>
      <c r="F12" s="26" t="s">
        <v>75</v>
      </c>
      <c r="G12" s="23"/>
      <c r="H12" s="23"/>
      <c r="I12" s="23"/>
      <c r="J12" s="23"/>
    </row>
    <row r="13" spans="2:10" ht="14.25">
      <c r="B13" s="23"/>
      <c r="C13" s="21" t="s">
        <v>122</v>
      </c>
      <c r="D13" s="22"/>
      <c r="E13" s="59"/>
      <c r="F13" s="73" t="str">
        <f>Sheet1!I32</f>
        <v xml:space="preserve"> </v>
      </c>
      <c r="G13" s="23"/>
      <c r="H13" s="23"/>
      <c r="I13" s="23"/>
      <c r="J13" s="23"/>
    </row>
    <row r="14" spans="2:10" ht="14.25">
      <c r="B14" s="23"/>
      <c r="C14" s="21"/>
      <c r="D14" s="23"/>
      <c r="E14" s="23"/>
      <c r="F14" s="74"/>
      <c r="G14" s="60"/>
      <c r="H14" s="23"/>
      <c r="I14" s="61"/>
      <c r="J14" s="23"/>
    </row>
    <row r="15" spans="2:10" ht="14.25">
      <c r="B15" s="23"/>
      <c r="C15" s="62"/>
      <c r="D15" s="22"/>
      <c r="E15" s="59"/>
      <c r="F15" s="73"/>
      <c r="G15" s="23"/>
      <c r="H15" s="23"/>
      <c r="I15" s="23"/>
      <c r="J15" s="23"/>
    </row>
    <row r="16" spans="2:10" ht="14.25">
      <c r="B16" s="23"/>
      <c r="C16" s="63"/>
      <c r="D16" s="22"/>
      <c r="E16" s="59"/>
      <c r="F16" s="73"/>
      <c r="G16" s="23"/>
      <c r="H16" s="27" t="s">
        <v>123</v>
      </c>
      <c r="I16" s="28"/>
      <c r="J16" s="29"/>
    </row>
    <row r="17" spans="2:10" ht="14.25">
      <c r="B17" s="23"/>
      <c r="C17" s="21"/>
      <c r="D17" s="22"/>
      <c r="E17" s="59"/>
      <c r="F17" s="75"/>
      <c r="G17" s="64">
        <f>SUM(F13:F15)-F17</f>
        <v>0</v>
      </c>
      <c r="H17" s="30"/>
      <c r="I17" s="30"/>
      <c r="J17" s="31"/>
    </row>
    <row r="18" spans="2:10" ht="15" thickBot="1">
      <c r="B18" s="23"/>
      <c r="C18" s="21" t="s">
        <v>76</v>
      </c>
      <c r="D18" s="22"/>
      <c r="E18" s="59"/>
      <c r="F18" s="65">
        <f>IF(G17&lt;=350,0,IF(G17&lt;=700,5,IF(G17&lt;=1000,10,IF(G17&lt;=1400,15,20))))</f>
        <v>0</v>
      </c>
      <c r="G18" s="23"/>
      <c r="H18" s="32" t="s">
        <v>77</v>
      </c>
      <c r="I18" s="33"/>
      <c r="J18" s="72">
        <f>Sheet1!E11</f>
        <v>0</v>
      </c>
    </row>
    <row r="19" spans="2:10" ht="15.75" thickTop="1" thickBot="1">
      <c r="B19" s="23"/>
      <c r="C19" s="23" t="s">
        <v>78</v>
      </c>
      <c r="D19" s="23"/>
      <c r="E19" s="23"/>
      <c r="F19" s="34" t="e">
        <f>F13+F14+F15+F16+F18-F17</f>
        <v>#VALUE!</v>
      </c>
      <c r="G19" s="23"/>
      <c r="H19" s="35"/>
      <c r="I19" s="36"/>
      <c r="J19" s="37"/>
    </row>
    <row r="20" spans="2:10" ht="15" thickTop="1">
      <c r="B20" s="23"/>
      <c r="C20" s="23"/>
      <c r="D20" s="23"/>
      <c r="E20" s="23"/>
      <c r="F20" s="23"/>
      <c r="G20" s="23"/>
      <c r="H20" s="23"/>
      <c r="I20" s="23"/>
      <c r="J20" s="23"/>
    </row>
    <row r="21" spans="2:10" ht="14.25">
      <c r="B21" s="23"/>
      <c r="C21" s="23"/>
      <c r="D21" s="23"/>
      <c r="E21" s="23"/>
      <c r="F21" s="23"/>
      <c r="G21" s="23"/>
      <c r="H21" s="23"/>
      <c r="I21" s="23"/>
      <c r="J21" s="23"/>
    </row>
    <row r="22" spans="2:10" ht="14.25">
      <c r="B22" s="23" t="s">
        <v>79</v>
      </c>
      <c r="C22" s="23"/>
      <c r="D22" s="23"/>
      <c r="E22" s="23"/>
      <c r="F22" s="23"/>
      <c r="G22" s="23"/>
      <c r="H22" s="23"/>
      <c r="I22" s="23"/>
      <c r="J22" s="23"/>
    </row>
    <row r="23" spans="2:10" ht="15">
      <c r="B23" s="120" t="s">
        <v>80</v>
      </c>
      <c r="C23" s="120"/>
      <c r="D23" s="120"/>
      <c r="E23" s="120"/>
      <c r="F23" s="120"/>
      <c r="G23" s="120"/>
      <c r="H23" s="120"/>
      <c r="I23" s="120"/>
      <c r="J23" s="120"/>
    </row>
    <row r="24" spans="2:10" ht="14.25">
      <c r="B24" s="23"/>
      <c r="C24" s="23"/>
      <c r="D24" s="23"/>
      <c r="E24" s="23"/>
      <c r="F24" s="23"/>
      <c r="G24" s="23"/>
      <c r="H24" s="23"/>
      <c r="I24" s="23"/>
      <c r="J24" s="23"/>
    </row>
    <row r="25" spans="2:10" ht="14.25">
      <c r="B25" s="23" t="s">
        <v>81</v>
      </c>
      <c r="C25" s="23"/>
      <c r="D25" s="23"/>
      <c r="E25" s="121">
        <f ca="1">TODAY()</f>
        <v>42639</v>
      </c>
      <c r="F25" s="121"/>
      <c r="G25" s="121"/>
      <c r="H25" s="121"/>
      <c r="I25" s="121"/>
      <c r="J25" s="121"/>
    </row>
    <row r="26" spans="2:10" ht="14.25">
      <c r="B26" s="23"/>
      <c r="C26" s="23"/>
      <c r="D26" s="23"/>
      <c r="E26" s="23"/>
      <c r="F26" s="23"/>
      <c r="G26" s="23"/>
      <c r="H26" s="23"/>
      <c r="I26" s="23"/>
      <c r="J26" s="23"/>
    </row>
    <row r="27" spans="2:10" ht="15">
      <c r="B27" s="23">
        <v>1</v>
      </c>
      <c r="C27" s="23" t="s">
        <v>82</v>
      </c>
      <c r="D27" s="23"/>
      <c r="E27" s="23"/>
      <c r="F27" s="23"/>
      <c r="G27" s="38" t="e">
        <f>F19-(G28*B28)</f>
        <v>#VALUE!</v>
      </c>
      <c r="H27" s="39" t="s">
        <v>83</v>
      </c>
      <c r="I27" s="23"/>
      <c r="J27" s="23"/>
    </row>
    <row r="28" spans="2:10" ht="15">
      <c r="B28" s="76">
        <v>5</v>
      </c>
      <c r="C28" s="23" t="s">
        <v>84</v>
      </c>
      <c r="D28" s="23"/>
      <c r="E28" s="23"/>
      <c r="F28" s="23"/>
      <c r="G28" s="38">
        <f>ROUNDUP((G17/B29),0)</f>
        <v>0</v>
      </c>
      <c r="H28" s="40"/>
      <c r="I28" s="23"/>
      <c r="J28" s="23"/>
    </row>
    <row r="29" spans="2:10" ht="14.25">
      <c r="B29" s="41">
        <f>SUM(B27:B28)</f>
        <v>6</v>
      </c>
      <c r="C29" s="23"/>
      <c r="D29" s="23"/>
      <c r="E29" s="23"/>
      <c r="F29" s="23"/>
      <c r="G29" s="23"/>
      <c r="H29" s="23"/>
      <c r="I29" s="23"/>
      <c r="J29" s="23"/>
    </row>
    <row r="30" spans="2:10" ht="14.25">
      <c r="B30" s="23"/>
      <c r="C30" s="23"/>
      <c r="D30" s="23"/>
      <c r="E30" s="23"/>
      <c r="F30" s="23"/>
      <c r="G30" s="23"/>
      <c r="H30" s="23"/>
      <c r="I30" s="23"/>
      <c r="J30" s="23"/>
    </row>
    <row r="31" spans="2:10" ht="14.25">
      <c r="B31" s="23" t="s">
        <v>85</v>
      </c>
      <c r="C31" s="23"/>
      <c r="D31" s="23"/>
      <c r="E31" s="23"/>
      <c r="F31" s="23"/>
      <c r="G31" s="21"/>
      <c r="H31" s="22"/>
      <c r="I31" s="22"/>
      <c r="J31" s="59"/>
    </row>
    <row r="32" spans="2:10" ht="14.25">
      <c r="B32" s="23"/>
      <c r="C32" s="23"/>
      <c r="D32" s="23"/>
      <c r="E32" s="23"/>
      <c r="F32" s="23"/>
      <c r="G32" s="23"/>
      <c r="H32" s="23"/>
      <c r="I32" s="23"/>
      <c r="J32" s="23"/>
    </row>
    <row r="33" spans="2:10" ht="14.25">
      <c r="B33" s="23" t="s">
        <v>86</v>
      </c>
      <c r="C33" s="23"/>
      <c r="D33" s="23"/>
      <c r="E33" s="23"/>
      <c r="F33" s="23"/>
      <c r="G33" s="21"/>
      <c r="H33" s="22"/>
      <c r="I33" s="22"/>
      <c r="J33" s="59"/>
    </row>
    <row r="34" spans="2:10" ht="14.25">
      <c r="B34" s="23"/>
      <c r="C34" s="23"/>
      <c r="D34" s="23"/>
      <c r="E34" s="23"/>
      <c r="F34" s="23"/>
      <c r="G34" s="42"/>
      <c r="H34" s="42"/>
      <c r="I34" s="42"/>
      <c r="J34" s="42"/>
    </row>
    <row r="35" spans="2:10" ht="14.25">
      <c r="B35" s="23"/>
      <c r="C35" s="23"/>
      <c r="D35" s="23"/>
      <c r="E35" s="23"/>
      <c r="F35" s="23"/>
      <c r="G35" s="23"/>
      <c r="H35" s="23"/>
      <c r="I35" s="23"/>
      <c r="J35" s="23"/>
    </row>
    <row r="36" spans="2:10" ht="15">
      <c r="B36" s="115" t="s">
        <v>87</v>
      </c>
      <c r="C36" s="116"/>
      <c r="D36" s="115" t="s">
        <v>88</v>
      </c>
      <c r="E36" s="116"/>
      <c r="F36" s="115" t="s">
        <v>89</v>
      </c>
      <c r="G36" s="116"/>
      <c r="H36" s="115" t="s">
        <v>90</v>
      </c>
      <c r="I36" s="116"/>
      <c r="J36" s="58"/>
    </row>
    <row r="37" spans="2:10" ht="14.25">
      <c r="B37" s="126">
        <f ca="1">E25</f>
        <v>42639</v>
      </c>
      <c r="C37" s="127"/>
      <c r="D37" s="128" t="e">
        <f>G27</f>
        <v>#VALUE!</v>
      </c>
      <c r="E37" s="129"/>
      <c r="F37" s="66"/>
      <c r="G37" s="43"/>
      <c r="H37" s="43"/>
      <c r="I37" s="43"/>
      <c r="J37" s="43"/>
    </row>
    <row r="38" spans="2:10" ht="14.25">
      <c r="B38" s="130">
        <f ca="1">EDATE(B37,1)</f>
        <v>42669</v>
      </c>
      <c r="C38" s="131"/>
      <c r="D38" s="132">
        <f>G28</f>
        <v>0</v>
      </c>
      <c r="E38" s="133"/>
      <c r="F38" s="43"/>
      <c r="G38" s="43"/>
      <c r="H38" s="43"/>
      <c r="I38" s="43"/>
      <c r="J38" s="44"/>
    </row>
    <row r="39" spans="2:10" ht="14.25">
      <c r="B39" s="130"/>
      <c r="C39" s="131"/>
      <c r="D39" s="132"/>
      <c r="E39" s="133"/>
      <c r="F39" s="44"/>
      <c r="G39" s="44"/>
      <c r="H39" s="44"/>
      <c r="I39" s="44"/>
      <c r="J39" s="44"/>
    </row>
    <row r="40" spans="2:10" ht="14.25">
      <c r="B40" s="21"/>
      <c r="C40" s="45"/>
      <c r="D40" s="132"/>
      <c r="E40" s="133"/>
      <c r="F40" s="44"/>
      <c r="G40" s="44"/>
      <c r="H40" s="44"/>
      <c r="I40" s="44"/>
      <c r="J40" s="44"/>
    </row>
    <row r="41" spans="2:10" ht="14.25">
      <c r="B41" s="130"/>
      <c r="C41" s="131"/>
      <c r="D41" s="132"/>
      <c r="E41" s="133"/>
      <c r="F41" s="44"/>
      <c r="G41" s="44"/>
      <c r="H41" s="44"/>
      <c r="I41" s="44"/>
      <c r="J41" s="44"/>
    </row>
    <row r="42" spans="2:10" ht="14.25">
      <c r="B42" s="130">
        <f ca="1">EDATE(B37,B28)</f>
        <v>42792</v>
      </c>
      <c r="C42" s="131"/>
      <c r="D42" s="132">
        <f>G28</f>
        <v>0</v>
      </c>
      <c r="E42" s="133"/>
      <c r="F42" s="44"/>
      <c r="G42" s="44"/>
      <c r="H42" s="44"/>
      <c r="I42" s="44"/>
      <c r="J42" s="44"/>
    </row>
    <row r="43" spans="2:10" ht="14.25">
      <c r="B43" s="21"/>
      <c r="C43" s="67"/>
      <c r="D43" s="132"/>
      <c r="E43" s="133"/>
      <c r="F43" s="44"/>
      <c r="G43" s="44"/>
      <c r="H43" s="44"/>
      <c r="I43" s="44"/>
      <c r="J43" s="44"/>
    </row>
    <row r="44" spans="2:10" ht="14.25">
      <c r="B44" s="130"/>
      <c r="C44" s="131"/>
      <c r="D44" s="132"/>
      <c r="E44" s="137"/>
      <c r="F44" s="44"/>
      <c r="G44" s="44"/>
      <c r="H44" s="44"/>
      <c r="I44" s="44"/>
      <c r="J44" s="44"/>
    </row>
    <row r="45" spans="2:10" ht="14.25">
      <c r="B45" s="21"/>
      <c r="C45" s="68"/>
      <c r="D45" s="132"/>
      <c r="E45" s="133"/>
      <c r="F45" s="44"/>
      <c r="G45" s="44"/>
      <c r="H45" s="44"/>
      <c r="I45" s="44"/>
      <c r="J45" s="44"/>
    </row>
    <row r="46" spans="2:10" ht="14.25">
      <c r="B46" s="130"/>
      <c r="C46" s="131"/>
      <c r="D46" s="135"/>
      <c r="E46" s="136"/>
      <c r="F46" s="44"/>
      <c r="G46" s="44"/>
      <c r="H46" s="44"/>
      <c r="I46" s="44"/>
      <c r="J46" s="44"/>
    </row>
    <row r="47" spans="2:10" ht="14.25">
      <c r="B47" s="134"/>
      <c r="C47" s="133"/>
      <c r="D47" s="135"/>
      <c r="E47" s="136"/>
      <c r="F47" s="44"/>
      <c r="G47" s="44"/>
      <c r="H47" s="44"/>
      <c r="I47" s="44"/>
      <c r="J47" s="44"/>
    </row>
    <row r="49" spans="2:10" ht="18">
      <c r="B49" s="140" t="s">
        <v>91</v>
      </c>
      <c r="C49" s="140"/>
      <c r="D49" s="140"/>
      <c r="E49" s="140"/>
      <c r="F49" s="140"/>
      <c r="G49" s="140"/>
      <c r="H49" s="140"/>
      <c r="I49" s="140"/>
      <c r="J49" s="140"/>
    </row>
    <row r="50" spans="2:10" ht="18">
      <c r="B50" s="140" t="s">
        <v>92</v>
      </c>
      <c r="C50" s="140"/>
      <c r="D50" s="140"/>
      <c r="E50" s="140"/>
      <c r="F50" s="140"/>
      <c r="G50" s="140"/>
      <c r="H50" s="140"/>
      <c r="I50" s="140"/>
      <c r="J50" s="140"/>
    </row>
    <row r="51" spans="2:10" ht="15.75">
      <c r="B51" s="46"/>
    </row>
    <row r="52" spans="2:10" ht="15.75">
      <c r="B52" s="47" t="s">
        <v>93</v>
      </c>
    </row>
    <row r="53" spans="2:10" ht="15">
      <c r="B53" s="48"/>
    </row>
    <row r="54" spans="2:10" ht="31.5">
      <c r="B54" s="46" t="s">
        <v>94</v>
      </c>
      <c r="C54" s="69"/>
      <c r="D54" s="49"/>
      <c r="E54" s="139"/>
      <c r="F54" s="139"/>
      <c r="G54" s="139"/>
      <c r="H54" s="139"/>
      <c r="I54" s="139"/>
      <c r="J54" s="139"/>
    </row>
    <row r="55" spans="2:10" ht="15">
      <c r="B55" s="50"/>
      <c r="C55" s="51"/>
      <c r="D55" s="49"/>
      <c r="E55" s="49"/>
      <c r="F55" s="49"/>
      <c r="G55" s="49"/>
      <c r="H55" s="49"/>
      <c r="I55" s="49"/>
      <c r="J55" s="49"/>
    </row>
    <row r="56" spans="2:10" ht="15.75">
      <c r="B56" s="52" t="s">
        <v>95</v>
      </c>
      <c r="C56" s="49"/>
      <c r="D56" s="49"/>
      <c r="E56" s="139"/>
      <c r="F56" s="139"/>
      <c r="G56" s="139"/>
      <c r="H56" s="139"/>
      <c r="I56" s="139"/>
      <c r="J56" s="139"/>
    </row>
    <row r="57" spans="2:10" ht="15.75">
      <c r="B57" s="52" t="s">
        <v>96</v>
      </c>
      <c r="C57" s="51"/>
      <c r="D57" s="141"/>
      <c r="E57" s="141"/>
      <c r="F57" s="141"/>
      <c r="G57" s="141"/>
      <c r="H57" s="141"/>
      <c r="I57" s="141"/>
      <c r="J57" s="141"/>
    </row>
    <row r="58" spans="2:10" ht="15">
      <c r="B58" s="51"/>
      <c r="C58" s="49"/>
      <c r="D58" s="49"/>
      <c r="E58" s="139"/>
      <c r="F58" s="139"/>
      <c r="G58" s="139"/>
      <c r="H58" s="139"/>
      <c r="I58" s="139"/>
      <c r="J58" s="139"/>
    </row>
    <row r="59" spans="2:10" ht="15">
      <c r="B59" s="50"/>
      <c r="C59" s="51"/>
      <c r="D59" s="51"/>
      <c r="E59" s="51"/>
      <c r="F59" s="51"/>
      <c r="G59" s="51"/>
      <c r="H59" s="51"/>
      <c r="I59" s="51"/>
      <c r="J59" s="51"/>
    </row>
    <row r="60" spans="2:10" ht="15.75">
      <c r="B60" s="142" t="s">
        <v>97</v>
      </c>
      <c r="C60" s="142"/>
      <c r="D60" s="142"/>
      <c r="E60" s="51"/>
      <c r="F60" s="51"/>
      <c r="G60" s="51"/>
      <c r="H60" s="51"/>
      <c r="I60" s="51"/>
      <c r="J60" s="51"/>
    </row>
    <row r="61" spans="2:10" ht="15.75">
      <c r="B61" s="52"/>
      <c r="C61" s="51"/>
      <c r="D61" s="51"/>
      <c r="E61" s="51"/>
      <c r="F61" s="51"/>
      <c r="G61" s="51"/>
      <c r="H61" s="51"/>
      <c r="I61" s="51"/>
      <c r="J61" s="51"/>
    </row>
    <row r="62" spans="2:10" ht="15.75">
      <c r="B62" s="52" t="s">
        <v>98</v>
      </c>
      <c r="C62" s="49"/>
      <c r="D62" s="49"/>
      <c r="E62" s="139"/>
      <c r="F62" s="139"/>
      <c r="G62" s="139"/>
      <c r="H62" s="139"/>
      <c r="I62" s="139"/>
      <c r="J62" s="139"/>
    </row>
    <row r="63" spans="2:10" ht="15">
      <c r="B63" s="50"/>
      <c r="C63" s="51"/>
      <c r="D63" s="51"/>
      <c r="E63" s="51"/>
      <c r="F63" s="51"/>
      <c r="G63" s="51"/>
      <c r="H63" s="51"/>
      <c r="I63" s="51"/>
      <c r="J63" s="51"/>
    </row>
    <row r="64" spans="2:10" ht="15.75">
      <c r="B64" s="138" t="s">
        <v>99</v>
      </c>
      <c r="C64" s="138"/>
      <c r="D64" s="49"/>
      <c r="E64" s="139"/>
      <c r="F64" s="139"/>
      <c r="G64" s="139"/>
      <c r="H64" s="139"/>
      <c r="I64" s="139"/>
      <c r="J64" s="139"/>
    </row>
    <row r="65" spans="2:11" ht="15.75">
      <c r="B65" s="52"/>
      <c r="C65" s="51"/>
      <c r="D65" s="51"/>
      <c r="E65" s="51"/>
      <c r="F65" s="51"/>
      <c r="G65" s="51"/>
      <c r="H65" s="51"/>
      <c r="I65" s="51"/>
      <c r="J65" s="51"/>
    </row>
    <row r="66" spans="2:11" ht="15.75">
      <c r="B66" s="52" t="s">
        <v>100</v>
      </c>
      <c r="C66" s="49"/>
      <c r="D66" s="49"/>
      <c r="E66" s="139"/>
      <c r="F66" s="139"/>
      <c r="G66" s="139"/>
      <c r="H66" s="139"/>
      <c r="I66" s="139"/>
      <c r="J66" s="139"/>
    </row>
    <row r="67" spans="2:11" ht="18.75" customHeight="1">
      <c r="B67" s="52"/>
      <c r="C67" s="51"/>
      <c r="D67" s="51"/>
      <c r="E67" s="51"/>
      <c r="F67" s="51"/>
      <c r="G67" s="51"/>
      <c r="H67" s="51"/>
      <c r="I67" s="51"/>
      <c r="J67" s="51"/>
    </row>
    <row r="68" spans="2:11" ht="18.75" customHeight="1">
      <c r="B68" s="138" t="s">
        <v>101</v>
      </c>
      <c r="C68" s="138"/>
      <c r="D68" s="49"/>
      <c r="E68" s="139"/>
      <c r="F68" s="139"/>
      <c r="G68" s="139"/>
      <c r="H68" s="139"/>
      <c r="I68" s="139"/>
      <c r="J68" s="139"/>
    </row>
    <row r="69" spans="2:11" ht="18.75" customHeight="1">
      <c r="B69" s="50"/>
      <c r="C69" s="51"/>
      <c r="D69" s="51"/>
      <c r="E69" s="51"/>
      <c r="F69" s="51"/>
      <c r="G69" s="51"/>
      <c r="H69" s="51"/>
      <c r="I69" s="51"/>
      <c r="J69" s="51"/>
    </row>
    <row r="70" spans="2:11" ht="18.75" customHeight="1">
      <c r="B70" s="51"/>
      <c r="C70" s="49"/>
      <c r="D70" s="49"/>
      <c r="E70" s="139"/>
      <c r="F70" s="139"/>
      <c r="G70" s="139"/>
      <c r="H70" s="139"/>
      <c r="I70" s="139"/>
      <c r="J70" s="139"/>
    </row>
    <row r="71" spans="2:11" ht="18.75" customHeight="1">
      <c r="B71" s="50"/>
      <c r="C71" s="51"/>
      <c r="D71" s="51"/>
      <c r="E71" s="144"/>
      <c r="F71" s="144"/>
      <c r="G71" s="144"/>
      <c r="H71" s="144"/>
      <c r="I71" s="144"/>
      <c r="J71" s="144"/>
    </row>
    <row r="72" spans="2:11" ht="18.75" customHeight="1">
      <c r="B72" s="52" t="s">
        <v>102</v>
      </c>
      <c r="C72" s="49"/>
      <c r="D72" s="49"/>
      <c r="E72" s="145"/>
      <c r="F72" s="145"/>
      <c r="G72" s="145"/>
      <c r="H72" s="145"/>
      <c r="I72" s="145"/>
      <c r="J72" s="145"/>
    </row>
    <row r="73" spans="2:11" ht="15">
      <c r="B73" s="48"/>
    </row>
    <row r="74" spans="2:11" ht="15.75">
      <c r="B74" s="143" t="s">
        <v>103</v>
      </c>
      <c r="C74" s="143"/>
      <c r="D74" s="53"/>
      <c r="F74" s="143" t="s">
        <v>104</v>
      </c>
      <c r="G74" s="143"/>
      <c r="H74" s="143"/>
      <c r="I74" s="143"/>
      <c r="J74" s="143"/>
      <c r="K74" s="143"/>
    </row>
    <row r="75" spans="2:11" ht="15.75">
      <c r="F75" s="143" t="s">
        <v>105</v>
      </c>
      <c r="G75" s="143"/>
      <c r="H75" s="143"/>
      <c r="I75" s="143"/>
      <c r="J75" s="143"/>
      <c r="K75" s="143"/>
    </row>
    <row r="76" spans="2:11" ht="15.75">
      <c r="F76" s="143" t="s">
        <v>106</v>
      </c>
      <c r="G76" s="143"/>
      <c r="H76" s="143"/>
      <c r="I76" s="143"/>
      <c r="J76" s="143"/>
      <c r="K76" s="143"/>
    </row>
    <row r="77" spans="2:11" ht="15.75">
      <c r="B77" s="46"/>
    </row>
    <row r="78" spans="2:11" ht="15.75">
      <c r="B78" s="143" t="s">
        <v>107</v>
      </c>
      <c r="C78" s="143"/>
      <c r="D78" s="143" t="s">
        <v>108</v>
      </c>
      <c r="E78" s="143"/>
      <c r="F78" s="143" t="s">
        <v>109</v>
      </c>
      <c r="G78" s="143"/>
      <c r="H78" s="143"/>
      <c r="I78" s="143"/>
      <c r="J78" s="143"/>
    </row>
    <row r="79" spans="2:11" ht="15.75">
      <c r="D79" s="143" t="s">
        <v>110</v>
      </c>
      <c r="E79" s="143"/>
      <c r="F79" s="143">
        <v>10662887</v>
      </c>
      <c r="G79" s="143"/>
      <c r="H79" s="143"/>
      <c r="I79" s="143"/>
      <c r="J79" s="143"/>
    </row>
    <row r="80" spans="2:11" ht="15.75">
      <c r="D80" s="143" t="s">
        <v>111</v>
      </c>
      <c r="E80" s="143"/>
      <c r="F80" s="143" t="s">
        <v>112</v>
      </c>
      <c r="G80" s="143"/>
      <c r="H80" s="143"/>
      <c r="I80" s="143"/>
      <c r="J80" s="143"/>
    </row>
    <row r="81" spans="1:10" ht="15.75">
      <c r="B81" s="147" t="s">
        <v>113</v>
      </c>
      <c r="C81" s="147"/>
    </row>
    <row r="82" spans="1:10" ht="15.75">
      <c r="B82" s="46"/>
    </row>
    <row r="83" spans="1:10" ht="15.75">
      <c r="D83" s="54"/>
    </row>
    <row r="84" spans="1:10" ht="15.75">
      <c r="A84" s="54">
        <f>Sheet2!B28</f>
        <v>5</v>
      </c>
      <c r="B84" s="54" t="s">
        <v>114</v>
      </c>
      <c r="C84" s="54"/>
      <c r="D84" s="70"/>
      <c r="E84" s="148" t="str">
        <f>SpellNumber(G28)&amp;" "&amp;"(£"&amp;G28&amp;")"</f>
        <v>No Pounds and No Pence (£0)</v>
      </c>
      <c r="F84" s="139"/>
      <c r="G84" s="139"/>
      <c r="H84" s="139"/>
      <c r="I84" s="139"/>
      <c r="J84" s="139"/>
    </row>
    <row r="85" spans="1:10" ht="15">
      <c r="B85" s="48"/>
    </row>
    <row r="86" spans="1:10" ht="15.75">
      <c r="B86" s="46"/>
    </row>
    <row r="87" spans="1:10" ht="15.75">
      <c r="B87" s="54" t="s">
        <v>115</v>
      </c>
      <c r="C87" s="54"/>
      <c r="D87" s="69"/>
      <c r="E87" s="149">
        <f ca="1">B38</f>
        <v>42669</v>
      </c>
      <c r="F87" s="149"/>
      <c r="G87" s="149"/>
      <c r="H87" s="149"/>
      <c r="I87" s="149"/>
      <c r="J87" s="149"/>
    </row>
    <row r="88" spans="1:10" ht="15.75">
      <c r="B88" s="46"/>
      <c r="E88" s="55"/>
      <c r="F88" s="55"/>
      <c r="G88" s="55"/>
      <c r="H88" s="55"/>
      <c r="I88" s="55"/>
      <c r="J88" s="55"/>
    </row>
    <row r="89" spans="1:10" ht="15.75">
      <c r="B89" s="53" t="s">
        <v>116</v>
      </c>
      <c r="C89" s="53"/>
      <c r="D89" s="71"/>
      <c r="E89" s="150">
        <f ca="1">B42</f>
        <v>42792</v>
      </c>
      <c r="F89" s="150"/>
      <c r="G89" s="150"/>
      <c r="H89" s="150"/>
      <c r="I89" s="150"/>
      <c r="J89" s="150"/>
    </row>
    <row r="90" spans="1:10" ht="15.75">
      <c r="B90" s="46"/>
      <c r="E90" s="51"/>
      <c r="F90" s="51"/>
      <c r="G90" s="51"/>
      <c r="H90" s="51"/>
      <c r="I90" s="51"/>
      <c r="J90" s="51"/>
    </row>
    <row r="91" spans="1:10" ht="15.75">
      <c r="B91" s="143" t="s">
        <v>117</v>
      </c>
      <c r="C91" s="143"/>
      <c r="D91" s="143"/>
      <c r="E91" s="151">
        <f>J18</f>
        <v>0</v>
      </c>
      <c r="F91" s="151"/>
      <c r="G91" s="151"/>
      <c r="H91" s="151"/>
      <c r="I91" s="151"/>
      <c r="J91" s="151"/>
    </row>
    <row r="92" spans="1:10">
      <c r="B92" s="56"/>
    </row>
    <row r="93" spans="1:10">
      <c r="B93" s="56"/>
    </row>
    <row r="94" spans="1:10">
      <c r="B94" s="146" t="s">
        <v>118</v>
      </c>
      <c r="C94" s="146"/>
      <c r="D94" s="146"/>
      <c r="E94" s="146"/>
      <c r="F94" s="146"/>
      <c r="G94" s="146"/>
      <c r="H94" s="146"/>
      <c r="I94" s="146"/>
      <c r="J94" s="146"/>
    </row>
    <row r="95" spans="1:10">
      <c r="B95" s="146" t="s">
        <v>119</v>
      </c>
      <c r="C95" s="146"/>
      <c r="D95" s="146"/>
      <c r="E95" s="146"/>
      <c r="F95" s="146"/>
      <c r="G95" s="146"/>
      <c r="H95" s="146"/>
      <c r="I95" s="146"/>
      <c r="J95" s="146"/>
    </row>
    <row r="96" spans="1:10">
      <c r="B96" s="146" t="s">
        <v>120</v>
      </c>
      <c r="C96" s="146"/>
      <c r="D96" s="146"/>
      <c r="E96" s="146"/>
      <c r="F96" s="146"/>
      <c r="G96" s="146"/>
      <c r="H96" s="146"/>
      <c r="I96" s="146"/>
      <c r="J96" s="146"/>
    </row>
    <row r="97" spans="2:10">
      <c r="B97" s="56"/>
      <c r="C97" s="57"/>
      <c r="D97" s="57"/>
      <c r="E97" s="57"/>
      <c r="F97" s="57"/>
      <c r="G97" s="57"/>
      <c r="H97" s="57"/>
      <c r="I97" s="57"/>
      <c r="J97" s="57"/>
    </row>
    <row r="98" spans="2:10">
      <c r="B98" s="146" t="s">
        <v>121</v>
      </c>
      <c r="C98" s="146"/>
      <c r="D98" s="146"/>
      <c r="E98" s="146"/>
      <c r="F98" s="146"/>
      <c r="G98" s="146"/>
      <c r="H98" s="146"/>
      <c r="I98" s="146"/>
      <c r="J98" s="146"/>
    </row>
  </sheetData>
  <sheetProtection password="E0E4" sheet="1" objects="1" scenarios="1" selectLockedCells="1"/>
  <mergeCells count="66">
    <mergeCell ref="B94:J94"/>
    <mergeCell ref="B95:J95"/>
    <mergeCell ref="B96:J96"/>
    <mergeCell ref="B98:J98"/>
    <mergeCell ref="B81:C81"/>
    <mergeCell ref="E84:J84"/>
    <mergeCell ref="E87:J87"/>
    <mergeCell ref="E89:J89"/>
    <mergeCell ref="E91:J91"/>
    <mergeCell ref="B91:D91"/>
    <mergeCell ref="D80:E80"/>
    <mergeCell ref="F80:J80"/>
    <mergeCell ref="E70:J70"/>
    <mergeCell ref="E71:J72"/>
    <mergeCell ref="B74:C74"/>
    <mergeCell ref="F74:K74"/>
    <mergeCell ref="F75:K75"/>
    <mergeCell ref="F76:K76"/>
    <mergeCell ref="B78:C78"/>
    <mergeCell ref="D78:E78"/>
    <mergeCell ref="F78:J78"/>
    <mergeCell ref="D79:E79"/>
    <mergeCell ref="F79:J79"/>
    <mergeCell ref="B68:C68"/>
    <mergeCell ref="E68:J68"/>
    <mergeCell ref="B49:J49"/>
    <mergeCell ref="B50:J50"/>
    <mergeCell ref="E54:J54"/>
    <mergeCell ref="E56:J56"/>
    <mergeCell ref="D57:J57"/>
    <mergeCell ref="E58:J58"/>
    <mergeCell ref="B60:D60"/>
    <mergeCell ref="E62:J62"/>
    <mergeCell ref="B64:C64"/>
    <mergeCell ref="E64:J64"/>
    <mergeCell ref="E66:J66"/>
    <mergeCell ref="B47:C47"/>
    <mergeCell ref="D47:E47"/>
    <mergeCell ref="D40:E40"/>
    <mergeCell ref="B41:C41"/>
    <mergeCell ref="D41:E41"/>
    <mergeCell ref="B42:C42"/>
    <mergeCell ref="D42:E42"/>
    <mergeCell ref="D43:E43"/>
    <mergeCell ref="B44:C44"/>
    <mergeCell ref="D44:E44"/>
    <mergeCell ref="D45:E45"/>
    <mergeCell ref="B46:C46"/>
    <mergeCell ref="D46:E46"/>
    <mergeCell ref="B37:C37"/>
    <mergeCell ref="D37:E37"/>
    <mergeCell ref="B38:C38"/>
    <mergeCell ref="D38:E38"/>
    <mergeCell ref="B39:C39"/>
    <mergeCell ref="D39:E39"/>
    <mergeCell ref="B36:C36"/>
    <mergeCell ref="D36:E36"/>
    <mergeCell ref="F36:G36"/>
    <mergeCell ref="H36:I36"/>
    <mergeCell ref="B1:J1"/>
    <mergeCell ref="D3:G3"/>
    <mergeCell ref="D7:J7"/>
    <mergeCell ref="B23:J23"/>
    <mergeCell ref="E25:J25"/>
    <mergeCell ref="B10:C10"/>
    <mergeCell ref="D10:J10"/>
  </mergeCells>
  <pageMargins left="0.7" right="0.7" top="0.75" bottom="0.75" header="0.3" footer="0.3"/>
  <pageSetup paperSize="9" scale="86" orientation="portrait" r:id="rId1"/>
  <rowBreaks count="1" manualBreakCount="1">
    <brk id="47" max="10" man="1"/>
  </rowBreaks>
  <drawing r:id="rId2"/>
</worksheet>
</file>

<file path=xl/worksheets/sheet4.xml><?xml version="1.0" encoding="utf-8"?>
<worksheet xmlns="http://schemas.openxmlformats.org/spreadsheetml/2006/main" xmlns:r="http://schemas.openxmlformats.org/officeDocument/2006/relationships">
  <sheetPr codeName="Sheet3"/>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START</vt:lpstr>
      <vt:lpstr>Sheet2!Print_Area</vt:lpstr>
    </vt:vector>
  </TitlesOfParts>
  <Company>Myerscough</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Southward, Diane</dc:creator>
  <cp:lastModifiedBy>Southward, Diane</cp:lastModifiedBy>
  <cp:lastPrinted>2016-09-22T14:17:18Z</cp:lastPrinted>
  <dcterms:created xsi:type="dcterms:W3CDTF">2016-05-05T09:03:05Z</dcterms:created>
  <dcterms:modified xsi:type="dcterms:W3CDTF">2016-09-26T08:36:49Z</dcterms:modified>
</cp:coreProperties>
</file>